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280" yWindow="0" windowWidth="25600" windowHeight="15520" tabRatio="500" firstSheet="1" activeTab="2"/>
  </bookViews>
  <sheets>
    <sheet name="New Quickbooks" sheetId="6" r:id="rId1"/>
    <sheet name="Mutual of America" sheetId="1" r:id="rId2"/>
    <sheet name="MoA" sheetId="7" r:id="rId3"/>
    <sheet name="MoA payment details" sheetId="9" r:id="rId4"/>
    <sheet name="Quickbooks" sheetId="2" r:id="rId5"/>
    <sheet name="Havely's sheet" sheetId="3" r:id="rId6"/>
    <sheet name="worksheet" sheetId="5" r:id="rId7"/>
  </sheets>
  <definedNames>
    <definedName name="_xlnm.Print_Area" localSheetId="2">MoA!$A$1:$N$36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6" i="7" l="1"/>
  <c r="T36" i="7"/>
  <c r="P36" i="7"/>
  <c r="B132" i="1"/>
  <c r="N35" i="7"/>
  <c r="N36" i="7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2" i="3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36" i="5"/>
  <c r="D34" i="5"/>
  <c r="D32" i="5"/>
  <c r="D30" i="5"/>
  <c r="D28" i="5"/>
  <c r="D26" i="5"/>
  <c r="D24" i="5"/>
  <c r="D22" i="5"/>
  <c r="D20" i="5"/>
  <c r="D18" i="5"/>
  <c r="D16" i="5"/>
  <c r="D14" i="5"/>
  <c r="D12" i="5"/>
  <c r="D10" i="5"/>
  <c r="D8" i="5"/>
  <c r="D6" i="5"/>
  <c r="D4" i="5"/>
  <c r="D2" i="5"/>
  <c r="I56" i="3"/>
  <c r="H56" i="3"/>
  <c r="E29" i="3"/>
  <c r="E30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56" i="3"/>
  <c r="K48" i="3"/>
  <c r="J48" i="3"/>
  <c r="F48" i="3"/>
  <c r="K46" i="3"/>
  <c r="K42" i="3"/>
  <c r="K39" i="3"/>
  <c r="K35" i="3"/>
  <c r="K33" i="3"/>
  <c r="K31" i="3"/>
  <c r="K29" i="3"/>
  <c r="E28" i="3"/>
  <c r="E27" i="3"/>
  <c r="K27" i="3"/>
  <c r="E26" i="3"/>
  <c r="E25" i="3"/>
  <c r="K25" i="3"/>
  <c r="E24" i="3"/>
  <c r="E23" i="3"/>
  <c r="K23" i="3"/>
  <c r="E22" i="3"/>
  <c r="E21" i="3"/>
  <c r="K21" i="3"/>
  <c r="E20" i="3"/>
  <c r="E19" i="3"/>
  <c r="K19" i="3"/>
  <c r="E18" i="3"/>
  <c r="E17" i="3"/>
  <c r="K17" i="3"/>
  <c r="E16" i="3"/>
  <c r="E15" i="3"/>
  <c r="K15" i="3"/>
  <c r="E14" i="3"/>
  <c r="E13" i="3"/>
  <c r="K13" i="3"/>
  <c r="E12" i="3"/>
  <c r="E11" i="3"/>
  <c r="K11" i="3"/>
  <c r="E10" i="3"/>
  <c r="E9" i="3"/>
  <c r="K9" i="3"/>
  <c r="E8" i="3"/>
  <c r="E7" i="3"/>
  <c r="K7" i="3"/>
  <c r="E6" i="3"/>
  <c r="E5" i="3"/>
  <c r="E4" i="3"/>
  <c r="E3" i="3"/>
</calcChain>
</file>

<file path=xl/sharedStrings.xml><?xml version="1.0" encoding="utf-8"?>
<sst xmlns="http://schemas.openxmlformats.org/spreadsheetml/2006/main" count="995" uniqueCount="305">
  <si>
    <t xml:space="preserve">  BI-WEEKLY # 06 15       IRA                                        $7.50 </t>
  </si>
  <si>
    <t xml:space="preserve">  BI-WEEKLY # 06 15       SEPI EMPLOYER MATCHED                       7.50 </t>
  </si>
  <si>
    <t xml:space="preserve">  BI-WEEKLY # 02 15       IRA                                        $2.50 </t>
  </si>
  <si>
    <t xml:space="preserve">  Billing Period          Plan                               Bill Amount</t>
  </si>
  <si>
    <t xml:space="preserve">  BI-WEEKLY # 06 15       SEPI PARTICIPANT MATCHED                   $0.00 </t>
  </si>
  <si>
    <t xml:space="preserve">  BI-WEEKLY # 06 15       SEPI PARTICIPANT NON-MATCHED                0.00 </t>
  </si>
  <si>
    <t xml:space="preserve">  BI-WEEKLY # 06 15       SEPI EMPLOYER NON-MATCHED                   0.00</t>
  </si>
  <si>
    <t xml:space="preserve">  BI-WEEKLY # 02 15       SEPI PARTICIPANT MATCHED                   $0.00 </t>
  </si>
  <si>
    <t xml:space="preserve">  BI-WEEKLY # 02 15       SEPI PARTICIPANT NON-MATCHED                0.00 </t>
  </si>
  <si>
    <t xml:space="preserve">  BI-WEEKLY # 02 15       SEPI EMPLOYER MATCHED                      12.19 </t>
  </si>
  <si>
    <t xml:space="preserve">  BI-WEEKLY # 02 15       SEPI EMPLOYER NON-MATCHED                   0.00</t>
  </si>
  <si>
    <t xml:space="preserve">  BI-WEEKLY # 01 15       IRA                                        $2.50</t>
  </si>
  <si>
    <t xml:space="preserve">  BI-WEEKLY # 01 15       SEPI PARTICIPANT MATCHED                   $0.00 </t>
  </si>
  <si>
    <t xml:space="preserve">  BI-WEEKLY # 01 15       SEPI PARTICIPANT NON-MATCHED                0.00 </t>
  </si>
  <si>
    <t xml:space="preserve">  BI-WEEKLY # 01 15       SEPI EMPLOYER MATCHED                       2.50 </t>
  </si>
  <si>
    <t xml:space="preserve">  BI-WEEKLY # 01 15       SEPI EMPLOYER NON-MATCHED                   0.00 </t>
  </si>
  <si>
    <t xml:space="preserve">  BI-WEEKLY # 26 14       IRA                                        $2.50 </t>
  </si>
  <si>
    <t xml:space="preserve">  BI-WEEKLY # 25 14       IRA                                        $2.50 </t>
  </si>
  <si>
    <t xml:space="preserve">  BI-WEEKLY # 25 14       SEPI PARTICIPANT MATCHED                   $0.00 </t>
  </si>
  <si>
    <t xml:space="preserve">  BI-WEEKLY # 25 14       SEPI PARTICIPANT NON-MATCHED                0.00 </t>
  </si>
  <si>
    <t xml:space="preserve">  BI-WEEKLY # 25 14       SEPI EMPLOYER MATCHED                       8.75 </t>
  </si>
  <si>
    <t xml:space="preserve">  BI-WEEKLY # 25 14       SEPI EMPLOYER NON-MATCHED                   0.00 </t>
  </si>
  <si>
    <t xml:space="preserve">  BI-WEEKLY # 24 14       IRA                                        $2.50</t>
  </si>
  <si>
    <t xml:space="preserve">  BI-WEEKLY # 24 14       SEPI PARTICIPANT MATCHED                   $0.00 </t>
  </si>
  <si>
    <t xml:space="preserve">  BI-WEEKLY # 24 14       SEPI PARTICIPANT NON-MATCHED                0.00 </t>
  </si>
  <si>
    <t xml:space="preserve">  BI-WEEKLY # 24 14       SEPI EMPLOYER MATCHED                       2.50 </t>
  </si>
  <si>
    <t xml:space="preserve">  BI-WEEKLY # 24 14       SEPI EMPLOYER NON-MATCHED                   0.00</t>
  </si>
  <si>
    <t xml:space="preserve">  BI-WEEKLY # 23 14       IRA                                        $2.50 </t>
  </si>
  <si>
    <t xml:space="preserve">  BI-WEEKLY # 23 14       SEPI PARTICIPANT MATCHED                   $0.00 </t>
  </si>
  <si>
    <t xml:space="preserve">  BI-WEEKLY # 23 14       SEPI PARTICIPANT NON-MATCHED                0.00 </t>
  </si>
  <si>
    <t xml:space="preserve">  BI-WEEKLY # 23 14       SEPI EMPLOYER MATCHED                      16.25 </t>
  </si>
  <si>
    <t xml:space="preserve">  BI-WEEKLY # 23 14       SEPI EMPLOYER NON-MATCHED                   0.00 </t>
  </si>
  <si>
    <t xml:space="preserve">  BI-WEEKLY # 22 14       IRA                                        $2.50 </t>
  </si>
  <si>
    <t xml:space="preserve">  BI-WEEKLY # 22 14       SEPI PARTICIPANT MATCHED                   $0.00 </t>
  </si>
  <si>
    <t xml:space="preserve">  BI-WEEKLY # 22 14       SEPI PARTICIPANT NON-MATCHED                0.00 </t>
  </si>
  <si>
    <t xml:space="preserve">  BI-WEEKLY # 22 14       SEPI EMPLOYER MATCHED                      62.50 </t>
  </si>
  <si>
    <t xml:space="preserve">  BI-WEEKLY # 22 14       SEPI EMPLOYER NON-MATCHED                   0.00 </t>
  </si>
  <si>
    <t xml:space="preserve">  BI-WEEKLY # 21 14       IRA                                        $2.50</t>
  </si>
  <si>
    <t xml:space="preserve">  BI-WEEKLY # 21 14       SEPI PARTICIPANT MATCHED                   $0.00 </t>
  </si>
  <si>
    <t xml:space="preserve">  BI-WEEKLY # 21 14       SEPI PARTICIPANT NON-MATCHED                0.00 </t>
  </si>
  <si>
    <t xml:space="preserve">  BI-WEEKLY # 21 14       SEPI EMPLOYER MATCHED                       2.50 </t>
  </si>
  <si>
    <t xml:space="preserve">  BI-WEEKLY # 21 14       SEPI EMPLOYER NON-MATCHED                   0.00</t>
  </si>
  <si>
    <t xml:space="preserve">  BI-WEEKLY # 20 14       IRA                                        $2.50 </t>
  </si>
  <si>
    <t xml:space="preserve">  BI-WEEKLY # 20 14       SEPI PARTICIPANT MATCHED                   $0.00 </t>
  </si>
  <si>
    <t xml:space="preserve">  BI-WEEKLY # 20 14       SEPI PARTICIPANT NON-MATCHED                0.00 </t>
  </si>
  <si>
    <t xml:space="preserve">  BI-WEEKLY # 20 14       SEPI EMPLOYER MATCHED                       2.50 </t>
  </si>
  <si>
    <t xml:space="preserve">  BI-WEEKLY # 20 14       SEPI EMPLOYER NON-MATCHED                   6.90</t>
  </si>
  <si>
    <t xml:space="preserve">  BI-WEEKLY # 19 14       IRA                                        $2.50 </t>
  </si>
  <si>
    <t xml:space="preserve">  BI-WEEKLY # 19 14       SEPI PARTICIPANT MATCHED                   $0.00 </t>
  </si>
  <si>
    <t xml:space="preserve">  BI-WEEKLY # 19 14       SEPI PARTICIPANT NON-MATCHED                0.00 </t>
  </si>
  <si>
    <t xml:space="preserve">  BI-WEEKLY # 19 14       SEPI EMPLOYER MATCHED                       2.50 </t>
  </si>
  <si>
    <t xml:space="preserve">  BI-WEEKLY # 19 14       SEPI EMPLOYER NON-MATCHED                 131.04</t>
  </si>
  <si>
    <t xml:space="preserve">  BI-WEEKLY # 18 14       IRA                                       $43.21</t>
  </si>
  <si>
    <t xml:space="preserve">  BI-WEEKLY # 17 14       IRA                                       $43.21 </t>
  </si>
  <si>
    <t xml:space="preserve">  BI-WEEKLY # 17 14       SEPI PARTICIPANT MATCHED                   $0.00 </t>
  </si>
  <si>
    <t xml:space="preserve">  BI-WEEKLY # 17 14       SEPI PARTICIPANT NON-MATCHED                0.00 </t>
  </si>
  <si>
    <t xml:space="preserve">  BI-WEEKLY # 17 14       SEPI EMPLOYER MATCHED                       0.00 </t>
  </si>
  <si>
    <t xml:space="preserve">  BI-WEEKLY # 17 14       SEPI EMPLOYER NON-MATCHED                  43.21</t>
  </si>
  <si>
    <t xml:space="preserve">  BI-WEEKLY # 16 14       IRA                                       $22.05 </t>
  </si>
  <si>
    <t xml:space="preserve">  BI-WEEKLY # 16 14       SEPI PARTICIPANT MATCHED                   $0.00 </t>
  </si>
  <si>
    <t xml:space="preserve">  BI-WEEKLY # 16 14       SEPI PARTICIPANT NON-MATCHED                0.00 </t>
  </si>
  <si>
    <t xml:space="preserve">  BI-WEEKLY # 16 14       SEPI EMPLOYER MATCHED                       0.00 </t>
  </si>
  <si>
    <t xml:space="preserve">  BI-WEEKLY # 16 14       SEPI EMPLOYER NON-MATCHED                 433.39</t>
  </si>
  <si>
    <t>NOT YET RECEIVED</t>
  </si>
  <si>
    <t>Sandy</t>
  </si>
  <si>
    <t>Havely</t>
  </si>
  <si>
    <t>The Truth About Nursing</t>
  </si>
  <si>
    <t>Payroll Summary</t>
  </si>
  <si>
    <t>06/01/2014 - 03/18/2015</t>
  </si>
  <si>
    <t>Date</t>
  </si>
  <si>
    <t>Name</t>
  </si>
  <si>
    <t>Net Amt</t>
  </si>
  <si>
    <t>Hours</t>
  </si>
  <si>
    <t>Taxes
Withheld</t>
  </si>
  <si>
    <t>Total
Deductions</t>
  </si>
  <si>
    <t>Company
Contributions</t>
  </si>
  <si>
    <t>Total
Pay</t>
  </si>
  <si>
    <t>Employer
Taxes</t>
  </si>
  <si>
    <t>Total
Cost</t>
  </si>
  <si>
    <t>Check
Num</t>
  </si>
  <si>
    <t>received, matched</t>
  </si>
  <si>
    <t>not received, unmatched</t>
  </si>
  <si>
    <t>03/18/2015</t>
  </si>
  <si>
    <t>Sandra J. Summers</t>
  </si>
  <si>
    <t>DD</t>
  </si>
  <si>
    <t>03/04/2015</t>
  </si>
  <si>
    <t>01/21/2015</t>
  </si>
  <si>
    <t>Havely Taylor</t>
  </si>
  <si>
    <t>01/07/2015</t>
  </si>
  <si>
    <t>12/24/2014</t>
  </si>
  <si>
    <t>12/10/2014</t>
  </si>
  <si>
    <t>11/26/2014</t>
  </si>
  <si>
    <t>11/12/2014</t>
  </si>
  <si>
    <t>10/29/2014</t>
  </si>
  <si>
    <t>10/15/2014</t>
  </si>
  <si>
    <t>10/01/2014</t>
  </si>
  <si>
    <t>09/17/2014</t>
  </si>
  <si>
    <t>09/03/2014</t>
  </si>
  <si>
    <t>08/06/2014</t>
  </si>
  <si>
    <t>07/23/2014</t>
  </si>
  <si>
    <t>07/09/2014</t>
  </si>
  <si>
    <t>06/25/2014</t>
  </si>
  <si>
    <t xml:space="preserve"> </t>
  </si>
  <si>
    <t>Totals</t>
  </si>
  <si>
    <t>IRA</t>
  </si>
  <si>
    <t>Deducted from Employee and Intended for IRA</t>
  </si>
  <si>
    <t>Employer match</t>
  </si>
  <si>
    <t>Non-match</t>
  </si>
  <si>
    <t>Emploloyer should match and put 5% into SEP</t>
  </si>
  <si>
    <t>Catching Havely up from when she came back to work for us this came later</t>
  </si>
  <si>
    <t>Why did I get paid twice on 06/25?</t>
  </si>
  <si>
    <t xml:space="preserve">Is it correct that the two amounts in July are the same? </t>
  </si>
  <si>
    <t xml:space="preserve">Sandy's </t>
  </si>
  <si>
    <t xml:space="preserve">Numbers highlighted in yellow show up in payroll liabilities. </t>
  </si>
  <si>
    <t>Cumulative Pay</t>
  </si>
  <si>
    <t>Payroll date</t>
  </si>
  <si>
    <t>SEP number</t>
  </si>
  <si>
    <t>IRA number</t>
  </si>
  <si>
    <t>Earnings Sandy</t>
  </si>
  <si>
    <t>Earnings Havely</t>
  </si>
  <si>
    <t>received, matched, Sandy</t>
  </si>
  <si>
    <t>received, matched, Havely</t>
  </si>
  <si>
    <t>not received, unmatched Sandy</t>
  </si>
  <si>
    <t>not received, unmatched Havely</t>
  </si>
  <si>
    <t>IRA Sandy</t>
  </si>
  <si>
    <t>IRA Havely</t>
  </si>
  <si>
    <t>Payment received by Mutual of America</t>
  </si>
  <si>
    <t>6491-760</t>
  </si>
  <si>
    <t>6491-758</t>
  </si>
  <si>
    <t>6491-755</t>
  </si>
  <si>
    <t>6491-750</t>
  </si>
  <si>
    <t>6491-656</t>
  </si>
  <si>
    <t>6491-654</t>
  </si>
  <si>
    <t>6491-651</t>
  </si>
  <si>
    <t>6491-647</t>
  </si>
  <si>
    <t>6491-634</t>
  </si>
  <si>
    <t>6491-631</t>
  </si>
  <si>
    <t>6491-629</t>
  </si>
  <si>
    <t>6491-624</t>
  </si>
  <si>
    <t>None recorded?</t>
  </si>
  <si>
    <t>6491-616</t>
  </si>
  <si>
    <t>6491-615</t>
  </si>
  <si>
    <t>6491-614</t>
  </si>
  <si>
    <t>6491-613</t>
  </si>
  <si>
    <t>6491-612</t>
  </si>
  <si>
    <t>6491-611</t>
  </si>
  <si>
    <t>6491-610</t>
  </si>
  <si>
    <t>6491-608</t>
  </si>
  <si>
    <t>6491-604</t>
  </si>
  <si>
    <t>6491-602</t>
  </si>
  <si>
    <t>6491-601</t>
  </si>
  <si>
    <t>6491-586</t>
  </si>
  <si>
    <t>6353-578</t>
  </si>
  <si>
    <t>6353-564</t>
  </si>
  <si>
    <t>6353-496</t>
  </si>
  <si>
    <t>6335-451</t>
  </si>
  <si>
    <t>6335-437</t>
  </si>
  <si>
    <t>Entered here because I told Havely when she came back to work for us that I'd pay her retirement from when she came back, so I'm catching her up</t>
  </si>
  <si>
    <t>Taxes</t>
  </si>
  <si>
    <t>Withheld</t>
  </si>
  <si>
    <t>Total</t>
  </si>
  <si>
    <t>Deductions</t>
  </si>
  <si>
    <t>Company</t>
  </si>
  <si>
    <t>Contributions</t>
  </si>
  <si>
    <t>Pay</t>
  </si>
  <si>
    <t>Employer</t>
  </si>
  <si>
    <t>Cost</t>
  </si>
  <si>
    <t>Check</t>
  </si>
  <si>
    <t>Total
Deductions that should go into IRA</t>
  </si>
  <si>
    <t>Company
Contributions that should go into SEP</t>
  </si>
  <si>
    <r>
      <t xml:space="preserve">Net </t>
    </r>
    <r>
      <rPr>
        <b/>
        <sz val="12"/>
        <color theme="1"/>
        <rFont val="Calibri"/>
        <family val="2"/>
        <scheme val="minor"/>
      </rPr>
      <t>pay</t>
    </r>
  </si>
  <si>
    <t>percent</t>
  </si>
  <si>
    <t>I think Truth contributions CHECK THAT</t>
  </si>
  <si>
    <t>What Truth deposited that was not entered into quickbooks</t>
  </si>
  <si>
    <t>*Sania Tildon</t>
  </si>
  <si>
    <t>Num</t>
  </si>
  <si>
    <t>Transaction Detail by Date</t>
  </si>
  <si>
    <t>02/23/16</t>
  </si>
  <si>
    <t>All Transactions</t>
  </si>
  <si>
    <t>Type</t>
  </si>
  <si>
    <t>Memo</t>
  </si>
  <si>
    <t>Account</t>
  </si>
  <si>
    <t>Clr</t>
  </si>
  <si>
    <t>Split</t>
  </si>
  <si>
    <t>Amount</t>
  </si>
  <si>
    <t>09/04/14</t>
  </si>
  <si>
    <t>√</t>
  </si>
  <si>
    <t>04/10/15</t>
  </si>
  <si>
    <t>#6491619</t>
  </si>
  <si>
    <t>#6491622</t>
  </si>
  <si>
    <t>#6491628</t>
  </si>
  <si>
    <t>04/17/15</t>
  </si>
  <si>
    <t>#6495716</t>
  </si>
  <si>
    <t>#6495718</t>
  </si>
  <si>
    <t>#6495720</t>
  </si>
  <si>
    <t>#6495722</t>
  </si>
  <si>
    <t>#6495723</t>
  </si>
  <si>
    <t>#6495726</t>
  </si>
  <si>
    <t>#6495728</t>
  </si>
  <si>
    <t>#6495729</t>
  </si>
  <si>
    <t>#6495730</t>
  </si>
  <si>
    <t>#6495733</t>
  </si>
  <si>
    <t>#6495734</t>
  </si>
  <si>
    <t>#6495735</t>
  </si>
  <si>
    <t>#6495736</t>
  </si>
  <si>
    <t>#6495737</t>
  </si>
  <si>
    <t>#6495738</t>
  </si>
  <si>
    <t>#6495739</t>
  </si>
  <si>
    <t>#6495740</t>
  </si>
  <si>
    <t>#6495741</t>
  </si>
  <si>
    <t>#6495742</t>
  </si>
  <si>
    <t>#6495748</t>
  </si>
  <si>
    <t>#6495749</t>
  </si>
  <si>
    <t>09/01/15</t>
  </si>
  <si>
    <t>#6582049</t>
  </si>
  <si>
    <t>#6582054</t>
  </si>
  <si>
    <t>Total Mutual of America</t>
  </si>
  <si>
    <t>TOTAL</t>
  </si>
  <si>
    <t>MoA</t>
  </si>
  <si>
    <t>SECU</t>
  </si>
  <si>
    <t>Quickbooks export of Mutual of America</t>
  </si>
  <si>
    <t>IRA Date actually invested</t>
  </si>
  <si>
    <t>SEP Date actually invested Non-matched</t>
  </si>
  <si>
    <t xml:space="preserve">Remitted On: 09/03/14      Payment Number: 6353-496 </t>
  </si>
  <si>
    <t>Payment number</t>
  </si>
  <si>
    <t xml:space="preserve">Remitted On: 08/05/14      Payment Number: 6335-437 </t>
  </si>
  <si>
    <t xml:space="preserve">Remitted On: 08/05/14      Payment Number: 6335-451 </t>
  </si>
  <si>
    <t xml:space="preserve">Remitted On: 09/03/14      Payment Number: 6353-564 </t>
  </si>
  <si>
    <t xml:space="preserve">Remitted On: 09/03/14      Payment Number: 6353-578 </t>
  </si>
  <si>
    <t>SEP Date actually invested Matched</t>
  </si>
  <si>
    <t xml:space="preserve">Remitted On: 04/09/15      Payment Number: 6491-601 </t>
  </si>
  <si>
    <t xml:space="preserve">SEP amount invested Non-matched </t>
  </si>
  <si>
    <t>IRA amount actually invested</t>
  </si>
  <si>
    <t xml:space="preserve">SEP amount invested Matched </t>
  </si>
  <si>
    <t xml:space="preserve">Remitted On: 04/09/15      Payment Number: 6491-602 </t>
  </si>
  <si>
    <t xml:space="preserve">Remitted On: 04/09/15      Payment Number: 6491-604 </t>
  </si>
  <si>
    <t xml:space="preserve">Remitted On: 04/09/15      Payment Number: 6491-608 </t>
  </si>
  <si>
    <t xml:space="preserve">Remitted On: 04/09/15      Payment Number: 6491-610 </t>
  </si>
  <si>
    <t xml:space="preserve">Remitted On: 04/09/15      Payment Number: 6491-611 </t>
  </si>
  <si>
    <t xml:space="preserve">Remitted On: 04/09/15      Payment Number: 6491-612 </t>
  </si>
  <si>
    <t xml:space="preserve">Remitted On: 04/09/15      Payment Number: 6491-613 </t>
  </si>
  <si>
    <t xml:space="preserve">Remitted On: 04/09/15      Payment Number: 6491-614 </t>
  </si>
  <si>
    <t xml:space="preserve">Remitted On: 04/09/15      Payment Number: 6491-615 </t>
  </si>
  <si>
    <t xml:space="preserve">Remitted On: 04/09/15      Payment Number: 6491-616 </t>
  </si>
  <si>
    <t xml:space="preserve">Remitted On: 04/09/15      Payment Number: 6491-619 </t>
  </si>
  <si>
    <t>6491-619</t>
  </si>
  <si>
    <t xml:space="preserve">Remitted On: 04/09/15      Payment Number: 6491-622 </t>
  </si>
  <si>
    <t>6491-622</t>
  </si>
  <si>
    <t>Paycheck it was intended for</t>
  </si>
  <si>
    <t xml:space="preserve">Remitted On: 04/09/15      Payment Number: 6491-624 </t>
  </si>
  <si>
    <t xml:space="preserve">Remitted On: 04/09/15      Payment Number: 6491-629 </t>
  </si>
  <si>
    <t xml:space="preserve">Remitted On: 04/09/15      Payment Number: 6491-631 </t>
  </si>
  <si>
    <t xml:space="preserve">Remitted On: 04/09/15      Payment Number: 6491-634 </t>
  </si>
  <si>
    <t xml:space="preserve">Remitted On: 04/09/15      Payment Number: 6491-647 </t>
  </si>
  <si>
    <t xml:space="preserve">Remitted On: 04/09/15      Payment Number: 6491-758 </t>
  </si>
  <si>
    <t xml:space="preserve">Remitted On: 04/09/15      Payment Number: 6491-755  </t>
  </si>
  <si>
    <t xml:space="preserve">Remitted On: 04/09/15      Payment Number: 6491-651 </t>
  </si>
  <si>
    <t>Billing period</t>
  </si>
  <si>
    <t>MoA date processed</t>
  </si>
  <si>
    <t>Payment Number</t>
  </si>
  <si>
    <t>Remit Date</t>
  </si>
  <si>
    <t>Remittance</t>
  </si>
  <si>
    <t>Received Date</t>
  </si>
  <si>
    <t>6624-004</t>
  </si>
  <si>
    <t xml:space="preserve">NO DEDUCTIONS  </t>
  </si>
  <si>
    <t>6624-001</t>
  </si>
  <si>
    <t>6582-054</t>
  </si>
  <si>
    <t>6582-049</t>
  </si>
  <si>
    <t>6582-010</t>
  </si>
  <si>
    <t xml:space="preserve">NOT YET PROCD  </t>
  </si>
  <si>
    <t>6582-004</t>
  </si>
  <si>
    <t>6581-999</t>
  </si>
  <si>
    <t>6581-996</t>
  </si>
  <si>
    <t>6581-993</t>
  </si>
  <si>
    <t>6581-990</t>
  </si>
  <si>
    <t>6581-596</t>
  </si>
  <si>
    <t>6581-591</t>
  </si>
  <si>
    <t>6581-586</t>
  </si>
  <si>
    <t>6581-581</t>
  </si>
  <si>
    <t>6581-541</t>
  </si>
  <si>
    <t xml:space="preserve">NOT YET REC'D  </t>
  </si>
  <si>
    <t>6495-749</t>
  </si>
  <si>
    <t>6495-748</t>
  </si>
  <si>
    <t>6495-747</t>
  </si>
  <si>
    <t>6495-746</t>
  </si>
  <si>
    <t>6495-742</t>
  </si>
  <si>
    <t>6495-741</t>
  </si>
  <si>
    <t>6495-740</t>
  </si>
  <si>
    <t>6495-739</t>
  </si>
  <si>
    <t>6495-738</t>
  </si>
  <si>
    <t>6495-737</t>
  </si>
  <si>
    <t>6495-736</t>
  </si>
  <si>
    <t>6495-735</t>
  </si>
  <si>
    <t>6495-734</t>
  </si>
  <si>
    <t>6495-733</t>
  </si>
  <si>
    <t>6495-730</t>
  </si>
  <si>
    <t>6495-729</t>
  </si>
  <si>
    <t>6495-728</t>
  </si>
  <si>
    <t>6495-726</t>
  </si>
  <si>
    <t>6495-723</t>
  </si>
  <si>
    <t>6495-722</t>
  </si>
  <si>
    <t>6495-720</t>
  </si>
  <si>
    <t>6495-718</t>
  </si>
  <si>
    <t>6495-716</t>
  </si>
  <si>
    <t>6491-628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</si>
</sst>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;[Red]\-&quot;$&quot;#,##0.00"/>
    <numFmt numFmtId="165" formatCode="&quot;$&quot;#,##0.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indexed="5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name val="Arial"/>
      <family val="2"/>
    </font>
    <font>
      <b/>
      <sz val="12"/>
      <color rgb="FF000000"/>
      <name val="Calibri"/>
      <scheme val="minor"/>
    </font>
    <font>
      <sz val="12"/>
      <color rgb="FF9C65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8"/>
      <color rgb="FF969696"/>
      <name val="Arial"/>
      <family val="2"/>
    </font>
    <font>
      <sz val="12"/>
      <color rgb="FFDD0806"/>
      <name val="Calibri"/>
      <family val="2"/>
      <scheme val="minor"/>
    </font>
    <font>
      <sz val="9"/>
      <color rgb="FFDD0806"/>
      <name val="Arial"/>
    </font>
    <font>
      <b/>
      <sz val="9"/>
      <color rgb="FFDD0806"/>
      <name val="Arial"/>
      <family val="2"/>
    </font>
    <font>
      <b/>
      <sz val="14"/>
      <color rgb="FF000080"/>
      <name val="Helvetica"/>
      <family val="2"/>
    </font>
    <font>
      <sz val="8"/>
      <name val="Calibri"/>
      <family val="2"/>
      <scheme val="minor"/>
    </font>
    <font>
      <b/>
      <sz val="14"/>
      <color rgb="FFFF0000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2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1">
    <xf numFmtId="0" fontId="0" fillId="0" borderId="0" xfId="0"/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top"/>
    </xf>
    <xf numFmtId="14" fontId="8" fillId="0" borderId="0" xfId="0" applyNumberFormat="1" applyFont="1" applyFill="1" applyBorder="1" applyAlignment="1" applyProtection="1">
      <alignment horizontal="left"/>
    </xf>
    <xf numFmtId="0" fontId="9" fillId="2" borderId="1" xfId="0" applyNumberFormat="1" applyFont="1" applyFill="1" applyBorder="1" applyAlignment="1" applyProtection="1">
      <alignment horizontal="left" vertical="top" wrapText="1"/>
    </xf>
    <xf numFmtId="0" fontId="9" fillId="2" borderId="2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164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164" fontId="9" fillId="0" borderId="1" xfId="0" applyNumberFormat="1" applyFont="1" applyFill="1" applyBorder="1" applyAlignment="1" applyProtection="1">
      <alignment horizontal="right" vertical="top" wrapText="1"/>
    </xf>
    <xf numFmtId="164" fontId="9" fillId="2" borderId="1" xfId="0" applyNumberFormat="1" applyFont="1" applyFill="1" applyBorder="1" applyAlignment="1" applyProtection="1">
      <alignment horizontal="right" vertical="top" wrapText="1"/>
    </xf>
    <xf numFmtId="0" fontId="9" fillId="2" borderId="1" xfId="0" applyNumberFormat="1" applyFont="1" applyFill="1" applyBorder="1" applyAlignment="1" applyProtection="1">
      <alignment horizontal="right" vertical="top" wrapText="1"/>
    </xf>
    <xf numFmtId="164" fontId="8" fillId="0" borderId="2" xfId="0" applyNumberFormat="1" applyFont="1" applyFill="1" applyBorder="1" applyAlignment="1" applyProtection="1">
      <alignment horizontal="right" vertical="top" wrapText="1"/>
    </xf>
    <xf numFmtId="165" fontId="9" fillId="2" borderId="3" xfId="0" applyNumberFormat="1" applyFont="1" applyFill="1" applyBorder="1" applyAlignment="1" applyProtection="1">
      <alignment horizontal="left" vertical="top" wrapText="1"/>
    </xf>
    <xf numFmtId="0" fontId="2" fillId="0" borderId="0" xfId="0" applyFont="1"/>
    <xf numFmtId="165" fontId="10" fillId="0" borderId="0" xfId="0" applyNumberFormat="1" applyFont="1" applyAlignment="1">
      <alignment horizontal="left" vertical="center"/>
    </xf>
    <xf numFmtId="0" fontId="0" fillId="0" borderId="0" xfId="0"/>
    <xf numFmtId="2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wrapText="1"/>
    </xf>
    <xf numFmtId="2" fontId="0" fillId="0" borderId="0" xfId="0" applyNumberFormat="1"/>
    <xf numFmtId="0" fontId="11" fillId="3" borderId="0" xfId="11"/>
    <xf numFmtId="2" fontId="11" fillId="3" borderId="0" xfId="11" applyNumberFormat="1"/>
    <xf numFmtId="0" fontId="9" fillId="2" borderId="3" xfId="0" applyNumberFormat="1" applyFont="1" applyFill="1" applyBorder="1" applyAlignment="1" applyProtection="1">
      <alignment horizontal="left" vertical="top" wrapText="1"/>
    </xf>
    <xf numFmtId="164" fontId="0" fillId="0" borderId="0" xfId="0" applyNumberFormat="1"/>
    <xf numFmtId="0" fontId="12" fillId="0" borderId="0" xfId="0" applyFont="1"/>
    <xf numFmtId="0" fontId="0" fillId="0" borderId="0" xfId="0" applyFont="1"/>
    <xf numFmtId="14" fontId="0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/>
    <xf numFmtId="0" fontId="0" fillId="0" borderId="0" xfId="0"/>
    <xf numFmtId="14" fontId="8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14" fontId="5" fillId="0" borderId="0" xfId="0" applyNumberFormat="1" applyFont="1"/>
    <xf numFmtId="0" fontId="9" fillId="5" borderId="10" xfId="0" applyFont="1" applyFill="1" applyBorder="1" applyAlignment="1">
      <alignment horizontal="left" vertical="top" wrapText="1"/>
    </xf>
    <xf numFmtId="0" fontId="9" fillId="5" borderId="11" xfId="0" applyFont="1" applyFill="1" applyBorder="1" applyAlignment="1">
      <alignment horizontal="left" vertical="top" wrapText="1"/>
    </xf>
    <xf numFmtId="14" fontId="8" fillId="0" borderId="8" xfId="0" applyNumberFormat="1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8" fontId="8" fillId="0" borderId="11" xfId="0" applyNumberFormat="1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8" fontId="9" fillId="0" borderId="11" xfId="0" applyNumberFormat="1" applyFont="1" applyBorder="1" applyAlignment="1">
      <alignment horizontal="right" vertical="top" wrapText="1"/>
    </xf>
    <xf numFmtId="14" fontId="18" fillId="0" borderId="0" xfId="0" applyNumberFormat="1" applyFont="1"/>
    <xf numFmtId="0" fontId="19" fillId="0" borderId="11" xfId="0" applyFont="1" applyBorder="1" applyAlignment="1">
      <alignment horizontal="left" vertical="top" wrapText="1"/>
    </xf>
    <xf numFmtId="8" fontId="19" fillId="0" borderId="11" xfId="0" applyNumberFormat="1" applyFont="1" applyBorder="1" applyAlignment="1">
      <alignment horizontal="right" vertical="top" wrapText="1"/>
    </xf>
    <xf numFmtId="0" fontId="19" fillId="0" borderId="11" xfId="0" applyFont="1" applyBorder="1" applyAlignment="1">
      <alignment horizontal="right" vertical="top" wrapText="1"/>
    </xf>
    <xf numFmtId="8" fontId="20" fillId="0" borderId="11" xfId="0" applyNumberFormat="1" applyFont="1" applyBorder="1" applyAlignment="1">
      <alignment horizontal="right" vertical="top" wrapText="1"/>
    </xf>
    <xf numFmtId="0" fontId="8" fillId="0" borderId="8" xfId="0" applyFont="1" applyBorder="1" applyAlignment="1">
      <alignment horizontal="left" vertical="top" wrapText="1"/>
    </xf>
    <xf numFmtId="8" fontId="5" fillId="0" borderId="0" xfId="0" applyNumberFormat="1" applyFont="1"/>
    <xf numFmtId="14" fontId="9" fillId="5" borderId="6" xfId="0" applyNumberFormat="1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14" fontId="8" fillId="0" borderId="8" xfId="0" applyNumberFormat="1" applyFont="1" applyBorder="1" applyAlignment="1">
      <alignment horizontal="right" vertical="top" wrapText="1"/>
    </xf>
    <xf numFmtId="14" fontId="19" fillId="0" borderId="8" xfId="0" applyNumberFormat="1" applyFont="1" applyBorder="1" applyAlignment="1">
      <alignment horizontal="right" vertical="top" wrapText="1"/>
    </xf>
    <xf numFmtId="8" fontId="8" fillId="0" borderId="8" xfId="0" applyNumberFormat="1" applyFont="1" applyBorder="1" applyAlignment="1">
      <alignment horizontal="right" vertical="top" wrapText="1"/>
    </xf>
    <xf numFmtId="14" fontId="19" fillId="0" borderId="8" xfId="0" applyNumberFormat="1" applyFont="1" applyBorder="1" applyAlignment="1">
      <alignment horizontal="left" vertical="top" wrapText="1"/>
    </xf>
    <xf numFmtId="0" fontId="21" fillId="0" borderId="0" xfId="0" applyFont="1"/>
    <xf numFmtId="0" fontId="14" fillId="0" borderId="4" xfId="24"/>
    <xf numFmtId="0" fontId="13" fillId="0" borderId="0" xfId="23"/>
    <xf numFmtId="0" fontId="0" fillId="0" borderId="14" xfId="0" applyBorder="1" applyAlignment="1">
      <alignment horizontal="center"/>
    </xf>
    <xf numFmtId="0" fontId="16" fillId="4" borderId="0" xfId="27"/>
    <xf numFmtId="0" fontId="15" fillId="0" borderId="0" xfId="26"/>
    <xf numFmtId="2" fontId="21" fillId="0" borderId="0" xfId="0" applyNumberFormat="1" applyFont="1"/>
    <xf numFmtId="2" fontId="1" fillId="0" borderId="0" xfId="22" applyNumberFormat="1" applyAlignment="1">
      <alignment horizontal="right"/>
    </xf>
    <xf numFmtId="2" fontId="0" fillId="0" borderId="14" xfId="0" applyNumberFormat="1" applyBorder="1" applyAlignment="1">
      <alignment horizontal="center"/>
    </xf>
    <xf numFmtId="2" fontId="15" fillId="0" borderId="0" xfId="26" applyNumberFormat="1"/>
    <xf numFmtId="2" fontId="15" fillId="0" borderId="14" xfId="26" applyNumberFormat="1" applyBorder="1"/>
    <xf numFmtId="2" fontId="15" fillId="0" borderId="15" xfId="25" applyNumberFormat="1" applyBorder="1"/>
    <xf numFmtId="14" fontId="21" fillId="0" borderId="0" xfId="0" applyNumberFormat="1" applyFont="1"/>
    <xf numFmtId="14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wrapText="1"/>
    </xf>
    <xf numFmtId="4" fontId="21" fillId="0" borderId="0" xfId="0" applyNumberFormat="1" applyFont="1"/>
    <xf numFmtId="165" fontId="0" fillId="6" borderId="0" xfId="0" applyNumberFormat="1" applyFill="1" applyAlignment="1">
      <alignment horizontal="center" vertical="center"/>
    </xf>
    <xf numFmtId="165" fontId="5" fillId="6" borderId="0" xfId="0" applyNumberFormat="1" applyFont="1" applyFill="1" applyAlignment="1">
      <alignment horizontal="center" vertical="center"/>
    </xf>
    <xf numFmtId="0" fontId="15" fillId="6" borderId="0" xfId="26" applyFill="1"/>
    <xf numFmtId="0" fontId="21" fillId="6" borderId="0" xfId="0" applyFont="1" applyFill="1"/>
    <xf numFmtId="2" fontId="15" fillId="6" borderId="0" xfId="26" applyNumberFormat="1" applyFill="1"/>
    <xf numFmtId="14" fontId="21" fillId="6" borderId="0" xfId="0" applyNumberFormat="1" applyFont="1" applyFill="1"/>
    <xf numFmtId="4" fontId="21" fillId="6" borderId="0" xfId="0" applyNumberFormat="1" applyFont="1" applyFill="1"/>
    <xf numFmtId="2" fontId="21" fillId="0" borderId="0" xfId="0" applyNumberFormat="1" applyFont="1" applyAlignment="1">
      <alignment wrapText="1"/>
    </xf>
    <xf numFmtId="2" fontId="21" fillId="6" borderId="0" xfId="0" applyNumberFormat="1" applyFont="1" applyFill="1"/>
    <xf numFmtId="4" fontId="23" fillId="0" borderId="0" xfId="0" applyNumberFormat="1" applyFont="1"/>
    <xf numFmtId="14" fontId="5" fillId="0" borderId="13" xfId="0" applyNumberFormat="1" applyFont="1" applyBorder="1"/>
    <xf numFmtId="0" fontId="17" fillId="0" borderId="0" xfId="0" applyFont="1" applyAlignment="1">
      <alignment horizontal="left"/>
    </xf>
    <xf numFmtId="0" fontId="7" fillId="0" borderId="0" xfId="0" applyFont="1" applyAlignment="1">
      <alignment vertical="top"/>
    </xf>
    <xf numFmtId="14" fontId="8" fillId="0" borderId="0" xfId="0" applyNumberFormat="1" applyFont="1" applyAlignment="1">
      <alignment horizontal="left"/>
    </xf>
    <xf numFmtId="0" fontId="5" fillId="0" borderId="12" xfId="0" applyFont="1" applyBorder="1"/>
    <xf numFmtId="0" fontId="9" fillId="5" borderId="7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/>
  </cellXfs>
  <cellStyles count="12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Good" xfId="27" builtinId="26"/>
    <cellStyle name="Heading 1" xfId="24" builtinId="16"/>
    <cellStyle name="Heading 3" xfId="25" builtinId="18"/>
    <cellStyle name="Heading 4" xfId="26" builtinId="19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Neutral" xfId="11" builtinId="28"/>
    <cellStyle name="Normal" xfId="0" builtinId="0"/>
    <cellStyle name="Percent" xfId="22" builtinId="5"/>
    <cellStyle name="Title" xfId="23" builtinId="1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zoomScale="150" zoomScaleNormal="150" zoomScalePageLayoutView="150" workbookViewId="0">
      <pane ySplit="1" topLeftCell="A20" activePane="bottomLeft" state="frozen"/>
      <selection pane="bottomLeft" activeCell="A7" sqref="A7:A57"/>
    </sheetView>
  </sheetViews>
  <sheetFormatPr baseColWidth="10" defaultRowHeight="15" x14ac:dyDescent="0"/>
  <cols>
    <col min="2" max="2" width="16.5" bestFit="1" customWidth="1"/>
  </cols>
  <sheetData>
    <row r="1" spans="1:12" ht="21">
      <c r="A1" s="83" t="s">
        <v>66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35"/>
    </row>
    <row r="2" spans="1:12">
      <c r="A2" s="84" t="s">
        <v>67</v>
      </c>
      <c r="B2" s="8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2">
      <c r="A3" s="85" t="s">
        <v>68</v>
      </c>
      <c r="B3" s="85"/>
      <c r="C3" s="34"/>
      <c r="D3" s="34"/>
      <c r="E3" s="34"/>
      <c r="F3" s="34"/>
      <c r="G3" s="34"/>
      <c r="H3" s="34"/>
      <c r="I3" s="34"/>
      <c r="J3" s="34"/>
      <c r="K3" s="34"/>
      <c r="L3" s="35"/>
    </row>
    <row r="4" spans="1:1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35"/>
    </row>
    <row r="5" spans="1:12">
      <c r="A5" s="87" t="s">
        <v>69</v>
      </c>
      <c r="B5" s="87" t="s">
        <v>70</v>
      </c>
      <c r="C5" s="87" t="s">
        <v>71</v>
      </c>
      <c r="D5" s="87" t="s">
        <v>72</v>
      </c>
      <c r="E5" s="36" t="s">
        <v>158</v>
      </c>
      <c r="F5" s="36" t="s">
        <v>160</v>
      </c>
      <c r="G5" s="36" t="s">
        <v>162</v>
      </c>
      <c r="H5" s="36" t="s">
        <v>160</v>
      </c>
      <c r="I5" s="36" t="s">
        <v>165</v>
      </c>
      <c r="J5" s="36" t="s">
        <v>160</v>
      </c>
      <c r="K5" s="36" t="s">
        <v>167</v>
      </c>
      <c r="L5" s="82"/>
    </row>
    <row r="6" spans="1:12" ht="22">
      <c r="A6" s="88"/>
      <c r="B6" s="88"/>
      <c r="C6" s="88"/>
      <c r="D6" s="88"/>
      <c r="E6" s="37" t="s">
        <v>159</v>
      </c>
      <c r="F6" s="37" t="s">
        <v>161</v>
      </c>
      <c r="G6" s="37" t="s">
        <v>163</v>
      </c>
      <c r="H6" s="37" t="s">
        <v>164</v>
      </c>
      <c r="I6" s="37" t="s">
        <v>158</v>
      </c>
      <c r="J6" s="37" t="s">
        <v>166</v>
      </c>
      <c r="K6" s="37" t="s">
        <v>175</v>
      </c>
      <c r="L6" s="82"/>
    </row>
    <row r="7" spans="1:12">
      <c r="A7" s="38">
        <v>41731</v>
      </c>
      <c r="B7" s="39" t="s">
        <v>174</v>
      </c>
      <c r="C7" s="40">
        <v>126.33</v>
      </c>
      <c r="D7" s="41">
        <v>8</v>
      </c>
      <c r="E7" s="40">
        <v>25.67</v>
      </c>
      <c r="F7" s="40">
        <v>0</v>
      </c>
      <c r="G7" s="40">
        <v>0</v>
      </c>
      <c r="H7" s="40">
        <v>152</v>
      </c>
      <c r="I7" s="40">
        <v>12.08</v>
      </c>
      <c r="J7" s="42">
        <v>164.08</v>
      </c>
      <c r="K7" s="39" t="s">
        <v>84</v>
      </c>
      <c r="L7" s="35"/>
    </row>
    <row r="8" spans="1:12">
      <c r="A8" s="38">
        <v>41717</v>
      </c>
      <c r="B8" s="39" t="s">
        <v>87</v>
      </c>
      <c r="C8" s="40">
        <v>254.89</v>
      </c>
      <c r="D8" s="41">
        <v>12</v>
      </c>
      <c r="E8" s="40">
        <v>21.11</v>
      </c>
      <c r="F8" s="40">
        <v>0</v>
      </c>
      <c r="G8" s="40">
        <v>0</v>
      </c>
      <c r="H8" s="40">
        <v>276</v>
      </c>
      <c r="I8" s="40">
        <v>21.94</v>
      </c>
      <c r="J8" s="42">
        <v>297.94</v>
      </c>
      <c r="K8" s="39" t="s">
        <v>84</v>
      </c>
      <c r="L8" s="35"/>
    </row>
    <row r="9" spans="1:12">
      <c r="A9" s="38">
        <v>41731</v>
      </c>
      <c r="B9" s="39" t="s">
        <v>87</v>
      </c>
      <c r="C9" s="40">
        <v>530.39</v>
      </c>
      <c r="D9" s="41">
        <v>26</v>
      </c>
      <c r="E9" s="40">
        <v>67.61</v>
      </c>
      <c r="F9" s="40">
        <v>0</v>
      </c>
      <c r="G9" s="40">
        <v>0</v>
      </c>
      <c r="H9" s="40">
        <v>598</v>
      </c>
      <c r="I9" s="40">
        <v>47.54</v>
      </c>
      <c r="J9" s="42">
        <v>645.54</v>
      </c>
      <c r="K9" s="39" t="s">
        <v>84</v>
      </c>
      <c r="L9" s="43"/>
    </row>
    <row r="10" spans="1:12">
      <c r="A10" s="38">
        <v>41745</v>
      </c>
      <c r="B10" s="39" t="s">
        <v>87</v>
      </c>
      <c r="C10" s="40">
        <v>820.11</v>
      </c>
      <c r="D10" s="41">
        <v>42.75</v>
      </c>
      <c r="E10" s="40">
        <v>163.13999999999999</v>
      </c>
      <c r="F10" s="40">
        <v>0</v>
      </c>
      <c r="G10" s="40">
        <v>0</v>
      </c>
      <c r="H10" s="40">
        <v>983.25</v>
      </c>
      <c r="I10" s="40">
        <v>78.17</v>
      </c>
      <c r="J10" s="42">
        <v>1061.42</v>
      </c>
      <c r="K10" s="39" t="s">
        <v>84</v>
      </c>
      <c r="L10" s="43"/>
    </row>
    <row r="11" spans="1:12">
      <c r="A11" s="38">
        <v>41759</v>
      </c>
      <c r="B11" s="39" t="s">
        <v>87</v>
      </c>
      <c r="C11" s="40">
        <v>576.26</v>
      </c>
      <c r="D11" s="41">
        <v>28.5</v>
      </c>
      <c r="E11" s="40">
        <v>79.239999999999995</v>
      </c>
      <c r="F11" s="40">
        <v>0</v>
      </c>
      <c r="G11" s="40">
        <v>0</v>
      </c>
      <c r="H11" s="40">
        <v>655.5</v>
      </c>
      <c r="I11" s="40">
        <v>52.11</v>
      </c>
      <c r="J11" s="42">
        <v>707.61</v>
      </c>
      <c r="K11" s="39" t="s">
        <v>84</v>
      </c>
      <c r="L11" s="35"/>
    </row>
    <row r="12" spans="1:12">
      <c r="A12" s="38">
        <v>41773</v>
      </c>
      <c r="B12" s="39" t="s">
        <v>87</v>
      </c>
      <c r="C12" s="40">
        <v>1209.5</v>
      </c>
      <c r="D12" s="41">
        <v>45.8</v>
      </c>
      <c r="E12" s="40">
        <v>181.11</v>
      </c>
      <c r="F12" s="40">
        <v>0</v>
      </c>
      <c r="G12" s="40">
        <v>0</v>
      </c>
      <c r="H12" s="40">
        <v>1390.61</v>
      </c>
      <c r="I12" s="40">
        <v>83.75</v>
      </c>
      <c r="J12" s="42">
        <v>1474.36</v>
      </c>
      <c r="K12" s="39" t="s">
        <v>84</v>
      </c>
      <c r="L12" s="35"/>
    </row>
    <row r="13" spans="1:12">
      <c r="A13" s="38">
        <v>41787</v>
      </c>
      <c r="B13" s="39" t="s">
        <v>87</v>
      </c>
      <c r="C13" s="40">
        <v>942.45</v>
      </c>
      <c r="D13" s="41">
        <v>49.9</v>
      </c>
      <c r="E13" s="40">
        <v>205.25</v>
      </c>
      <c r="F13" s="40">
        <v>0</v>
      </c>
      <c r="G13" s="40">
        <v>0</v>
      </c>
      <c r="H13" s="40">
        <v>1147.7</v>
      </c>
      <c r="I13" s="40">
        <v>91.24</v>
      </c>
      <c r="J13" s="42">
        <v>1238.94</v>
      </c>
      <c r="K13" s="39" t="s">
        <v>84</v>
      </c>
      <c r="L13" s="35"/>
    </row>
    <row r="14" spans="1:12">
      <c r="A14" s="38">
        <v>41815</v>
      </c>
      <c r="B14" s="39" t="s">
        <v>87</v>
      </c>
      <c r="C14" s="40">
        <v>755.93</v>
      </c>
      <c r="D14" s="41">
        <v>39</v>
      </c>
      <c r="E14" s="40">
        <v>141.07</v>
      </c>
      <c r="F14" s="40">
        <v>0</v>
      </c>
      <c r="G14" s="40">
        <v>0</v>
      </c>
      <c r="H14" s="40">
        <v>897</v>
      </c>
      <c r="I14" s="40">
        <v>71.31</v>
      </c>
      <c r="J14" s="42">
        <v>968.31</v>
      </c>
      <c r="K14" s="39" t="s">
        <v>84</v>
      </c>
      <c r="L14" s="35"/>
    </row>
    <row r="15" spans="1:12">
      <c r="A15" s="38">
        <v>41815</v>
      </c>
      <c r="B15" s="39" t="s">
        <v>87</v>
      </c>
      <c r="C15" s="40">
        <v>918.5</v>
      </c>
      <c r="D15" s="41">
        <v>48.5</v>
      </c>
      <c r="E15" s="40">
        <v>197</v>
      </c>
      <c r="F15" s="40">
        <v>0</v>
      </c>
      <c r="G15" s="40">
        <v>0</v>
      </c>
      <c r="H15" s="40">
        <v>1115.5</v>
      </c>
      <c r="I15" s="40">
        <v>88.68</v>
      </c>
      <c r="J15" s="42">
        <v>1204.18</v>
      </c>
      <c r="K15" s="39" t="s">
        <v>84</v>
      </c>
      <c r="L15" s="35"/>
    </row>
    <row r="16" spans="1:12">
      <c r="A16" s="38">
        <v>41829</v>
      </c>
      <c r="B16" s="39" t="s">
        <v>87</v>
      </c>
      <c r="C16" s="40">
        <v>909.94</v>
      </c>
      <c r="D16" s="41">
        <v>48</v>
      </c>
      <c r="E16" s="40">
        <v>194.06</v>
      </c>
      <c r="F16" s="40">
        <v>0</v>
      </c>
      <c r="G16" s="40">
        <v>0</v>
      </c>
      <c r="H16" s="40">
        <v>1104</v>
      </c>
      <c r="I16" s="40">
        <v>87.77</v>
      </c>
      <c r="J16" s="42">
        <v>1191.77</v>
      </c>
      <c r="K16" s="39" t="s">
        <v>84</v>
      </c>
      <c r="L16" s="35"/>
    </row>
    <row r="17" spans="1:12">
      <c r="A17" s="38">
        <v>41843</v>
      </c>
      <c r="B17" s="39" t="s">
        <v>87</v>
      </c>
      <c r="C17" s="40">
        <v>909.94</v>
      </c>
      <c r="D17" s="41">
        <v>48</v>
      </c>
      <c r="E17" s="40">
        <v>194.06</v>
      </c>
      <c r="F17" s="40">
        <v>0</v>
      </c>
      <c r="G17" s="40">
        <v>0</v>
      </c>
      <c r="H17" s="40">
        <v>1104</v>
      </c>
      <c r="I17" s="40">
        <v>86.47</v>
      </c>
      <c r="J17" s="42">
        <v>1190.47</v>
      </c>
      <c r="K17" s="39" t="s">
        <v>84</v>
      </c>
      <c r="L17" s="35"/>
    </row>
    <row r="18" spans="1:12">
      <c r="A18" s="38">
        <v>41857</v>
      </c>
      <c r="B18" s="39" t="s">
        <v>87</v>
      </c>
      <c r="C18" s="40">
        <v>354.24</v>
      </c>
      <c r="D18" s="41">
        <v>17</v>
      </c>
      <c r="E18" s="40">
        <v>36.76</v>
      </c>
      <c r="F18" s="40">
        <v>0</v>
      </c>
      <c r="G18" s="40">
        <v>0</v>
      </c>
      <c r="H18" s="40">
        <v>391</v>
      </c>
      <c r="I18" s="40">
        <v>29.91</v>
      </c>
      <c r="J18" s="42">
        <v>420.91</v>
      </c>
      <c r="K18" s="39" t="s">
        <v>84</v>
      </c>
      <c r="L18" s="35"/>
    </row>
    <row r="19" spans="1:12">
      <c r="A19" s="38">
        <v>41885</v>
      </c>
      <c r="B19" s="39" t="s">
        <v>87</v>
      </c>
      <c r="C19" s="40">
        <v>1193.72</v>
      </c>
      <c r="D19" s="41">
        <v>65.08</v>
      </c>
      <c r="E19" s="40">
        <v>303.12</v>
      </c>
      <c r="F19" s="40">
        <v>0</v>
      </c>
      <c r="G19" s="40">
        <v>0</v>
      </c>
      <c r="H19" s="40">
        <v>1496.84</v>
      </c>
      <c r="I19" s="40">
        <v>114.51</v>
      </c>
      <c r="J19" s="42">
        <v>1611.35</v>
      </c>
      <c r="K19" s="39" t="s">
        <v>84</v>
      </c>
      <c r="L19" s="35"/>
    </row>
    <row r="20" spans="1:12">
      <c r="A20" s="38">
        <v>41899</v>
      </c>
      <c r="B20" s="39" t="s">
        <v>87</v>
      </c>
      <c r="C20" s="40">
        <v>813.26</v>
      </c>
      <c r="D20" s="41">
        <v>42.35</v>
      </c>
      <c r="E20" s="40">
        <v>160.79</v>
      </c>
      <c r="F20" s="40">
        <v>0</v>
      </c>
      <c r="G20" s="40">
        <v>0</v>
      </c>
      <c r="H20" s="40">
        <v>974.05</v>
      </c>
      <c r="I20" s="40">
        <v>74.52</v>
      </c>
      <c r="J20" s="42">
        <v>1048.57</v>
      </c>
      <c r="K20" s="39" t="s">
        <v>84</v>
      </c>
      <c r="L20" s="35"/>
    </row>
    <row r="21" spans="1:12">
      <c r="A21" s="38">
        <v>41913</v>
      </c>
      <c r="B21" s="39" t="s">
        <v>87</v>
      </c>
      <c r="C21" s="40">
        <v>127.45</v>
      </c>
      <c r="D21" s="41">
        <v>6</v>
      </c>
      <c r="E21" s="40">
        <v>10.55</v>
      </c>
      <c r="F21" s="40">
        <v>0</v>
      </c>
      <c r="G21" s="40">
        <v>0</v>
      </c>
      <c r="H21" s="40">
        <v>138</v>
      </c>
      <c r="I21" s="40">
        <v>10.55</v>
      </c>
      <c r="J21" s="42">
        <v>148.55000000000001</v>
      </c>
      <c r="K21" s="39" t="s">
        <v>84</v>
      </c>
      <c r="L21" s="35"/>
    </row>
    <row r="22" spans="1:12">
      <c r="A22" s="38">
        <v>41941</v>
      </c>
      <c r="B22" s="39" t="s">
        <v>87</v>
      </c>
      <c r="C22" s="40">
        <v>981.36</v>
      </c>
      <c r="D22" s="41">
        <v>48</v>
      </c>
      <c r="E22" s="40">
        <v>218.64</v>
      </c>
      <c r="F22" s="40">
        <v>0</v>
      </c>
      <c r="G22" s="40">
        <v>0</v>
      </c>
      <c r="H22" s="40">
        <v>1200</v>
      </c>
      <c r="I22" s="40">
        <v>91.8</v>
      </c>
      <c r="J22" s="42">
        <v>1291.8</v>
      </c>
      <c r="K22" s="39" t="s">
        <v>84</v>
      </c>
      <c r="L22" s="35"/>
    </row>
    <row r="23" spans="1:12">
      <c r="A23" s="38">
        <v>41955</v>
      </c>
      <c r="B23" s="39" t="s">
        <v>87</v>
      </c>
      <c r="C23" s="40">
        <v>253.97</v>
      </c>
      <c r="D23" s="41">
        <v>11</v>
      </c>
      <c r="E23" s="40">
        <v>21.03</v>
      </c>
      <c r="F23" s="40">
        <v>0</v>
      </c>
      <c r="G23" s="40">
        <v>0</v>
      </c>
      <c r="H23" s="40">
        <v>275</v>
      </c>
      <c r="I23" s="40">
        <v>21.03</v>
      </c>
      <c r="J23" s="42">
        <v>296.02999999999997</v>
      </c>
      <c r="K23" s="39" t="s">
        <v>84</v>
      </c>
      <c r="L23" s="35"/>
    </row>
    <row r="24" spans="1:12">
      <c r="A24" s="38">
        <v>41983</v>
      </c>
      <c r="B24" s="39" t="s">
        <v>87</v>
      </c>
      <c r="C24" s="40">
        <v>115.43</v>
      </c>
      <c r="D24" s="41">
        <v>5</v>
      </c>
      <c r="E24" s="40">
        <v>9.57</v>
      </c>
      <c r="F24" s="40">
        <v>0</v>
      </c>
      <c r="G24" s="40">
        <v>0</v>
      </c>
      <c r="H24" s="40">
        <v>125</v>
      </c>
      <c r="I24" s="40">
        <v>9.57</v>
      </c>
      <c r="J24" s="42">
        <v>134.57</v>
      </c>
      <c r="K24" s="39" t="s">
        <v>84</v>
      </c>
      <c r="L24" s="35"/>
    </row>
    <row r="25" spans="1:12">
      <c r="A25" s="55">
        <v>42025</v>
      </c>
      <c r="B25" s="44" t="s">
        <v>87</v>
      </c>
      <c r="C25" s="45">
        <v>178.93</v>
      </c>
      <c r="D25" s="46">
        <v>7.75</v>
      </c>
      <c r="E25" s="45">
        <v>14.82</v>
      </c>
      <c r="F25" s="45">
        <v>0</v>
      </c>
      <c r="G25" s="45">
        <v>0</v>
      </c>
      <c r="H25" s="45">
        <v>193.75</v>
      </c>
      <c r="I25" s="45">
        <v>15.4</v>
      </c>
      <c r="J25" s="47">
        <v>209.15</v>
      </c>
      <c r="K25" s="44" t="s">
        <v>84</v>
      </c>
      <c r="L25" s="35"/>
    </row>
    <row r="26" spans="1:12">
      <c r="A26" s="55"/>
      <c r="B26" s="44"/>
      <c r="C26" s="45"/>
      <c r="D26" s="46"/>
      <c r="E26" s="45"/>
      <c r="F26" s="45"/>
      <c r="G26" s="45"/>
      <c r="H26" s="45"/>
      <c r="I26" s="45"/>
      <c r="J26" s="47">
        <v>15305.55</v>
      </c>
      <c r="K26" s="44"/>
      <c r="L26" s="35"/>
    </row>
    <row r="27" spans="1:12">
      <c r="A27" s="55"/>
      <c r="B27" s="44"/>
      <c r="C27" s="45"/>
      <c r="D27" s="46"/>
      <c r="E27" s="45"/>
      <c r="F27" s="45"/>
      <c r="G27" s="45"/>
      <c r="H27" s="45"/>
      <c r="I27" s="45"/>
      <c r="J27" s="47">
        <v>765.28</v>
      </c>
      <c r="K27" s="44"/>
      <c r="L27" s="35"/>
    </row>
    <row r="28" spans="1:12">
      <c r="A28" s="55"/>
      <c r="B28" s="44"/>
      <c r="C28" s="45"/>
      <c r="D28" s="46"/>
      <c r="E28" s="45"/>
      <c r="F28" s="45"/>
      <c r="G28" s="45"/>
      <c r="H28" s="45"/>
      <c r="I28" s="45"/>
      <c r="J28" s="47"/>
      <c r="K28" s="44"/>
      <c r="L28" s="35"/>
    </row>
    <row r="29" spans="1:12">
      <c r="A29" s="55"/>
      <c r="B29" s="44"/>
      <c r="C29" s="45"/>
      <c r="D29" s="46"/>
      <c r="E29" s="45"/>
      <c r="F29" s="45"/>
      <c r="G29" s="45"/>
      <c r="H29" s="45"/>
      <c r="I29" s="45"/>
      <c r="J29" s="47"/>
      <c r="K29" s="44"/>
      <c r="L29" s="35"/>
    </row>
    <row r="30" spans="1:12">
      <c r="A30" s="55"/>
      <c r="B30" s="44"/>
      <c r="C30" s="45"/>
      <c r="D30" s="46"/>
      <c r="E30" s="45"/>
      <c r="F30" s="45"/>
      <c r="G30" s="45"/>
      <c r="H30" s="45"/>
      <c r="I30" s="45"/>
      <c r="J30" s="47"/>
      <c r="K30" s="44"/>
      <c r="L30" s="35"/>
    </row>
    <row r="31" spans="1:12">
      <c r="A31" s="55"/>
      <c r="B31" s="44"/>
      <c r="C31" s="45"/>
      <c r="D31" s="46"/>
      <c r="E31" s="45"/>
      <c r="F31" s="45"/>
      <c r="G31" s="45"/>
      <c r="H31" s="45"/>
      <c r="I31" s="45"/>
      <c r="J31" s="47"/>
      <c r="K31" s="44"/>
      <c r="L31" s="35"/>
    </row>
    <row r="32" spans="1:12">
      <c r="A32" s="55"/>
      <c r="B32" s="44"/>
      <c r="C32" s="45"/>
      <c r="D32" s="46"/>
      <c r="E32" s="45"/>
      <c r="F32" s="45"/>
      <c r="G32" s="45"/>
      <c r="H32" s="45"/>
      <c r="I32" s="45"/>
      <c r="J32" s="47"/>
      <c r="K32" s="44"/>
      <c r="L32" s="35"/>
    </row>
    <row r="33" spans="1:12">
      <c r="A33" s="55"/>
      <c r="B33" s="44"/>
      <c r="C33" s="45"/>
      <c r="D33" s="46"/>
      <c r="E33" s="45"/>
      <c r="F33" s="45"/>
      <c r="G33" s="45"/>
      <c r="H33" s="45"/>
      <c r="I33" s="45"/>
      <c r="J33" s="47"/>
      <c r="K33" s="44"/>
      <c r="L33" s="35"/>
    </row>
    <row r="34" spans="1:12">
      <c r="A34" s="38">
        <v>41717</v>
      </c>
      <c r="B34" s="39" t="s">
        <v>83</v>
      </c>
      <c r="C34" s="40">
        <v>46.17</v>
      </c>
      <c r="D34" s="41">
        <v>1</v>
      </c>
      <c r="E34" s="40">
        <v>3.83</v>
      </c>
      <c r="F34" s="40">
        <v>0</v>
      </c>
      <c r="G34" s="40">
        <v>0</v>
      </c>
      <c r="H34" s="40">
        <v>50</v>
      </c>
      <c r="I34" s="40">
        <v>3.98</v>
      </c>
      <c r="J34" s="42">
        <v>53.98</v>
      </c>
      <c r="K34" s="39" t="s">
        <v>84</v>
      </c>
      <c r="L34" s="35"/>
    </row>
    <row r="35" spans="1:12">
      <c r="A35" s="38">
        <v>41731</v>
      </c>
      <c r="B35" s="39" t="s">
        <v>83</v>
      </c>
      <c r="C35" s="40">
        <v>46.18</v>
      </c>
      <c r="D35" s="41">
        <v>1</v>
      </c>
      <c r="E35" s="40">
        <v>3.82</v>
      </c>
      <c r="F35" s="40">
        <v>0</v>
      </c>
      <c r="G35" s="40">
        <v>0</v>
      </c>
      <c r="H35" s="40">
        <v>50</v>
      </c>
      <c r="I35" s="40">
        <v>3.97</v>
      </c>
      <c r="J35" s="42">
        <v>53.97</v>
      </c>
      <c r="K35" s="39" t="s">
        <v>84</v>
      </c>
      <c r="L35" s="35"/>
    </row>
    <row r="36" spans="1:12">
      <c r="A36" s="38">
        <v>41745</v>
      </c>
      <c r="B36" s="39" t="s">
        <v>83</v>
      </c>
      <c r="C36" s="40">
        <v>46.17</v>
      </c>
      <c r="D36" s="41">
        <v>1</v>
      </c>
      <c r="E36" s="40">
        <v>3.83</v>
      </c>
      <c r="F36" s="40">
        <v>0</v>
      </c>
      <c r="G36" s="40">
        <v>0</v>
      </c>
      <c r="H36" s="40">
        <v>50</v>
      </c>
      <c r="I36" s="40">
        <v>3.98</v>
      </c>
      <c r="J36" s="42">
        <v>53.98</v>
      </c>
      <c r="K36" s="39" t="s">
        <v>84</v>
      </c>
      <c r="L36" s="35"/>
    </row>
    <row r="37" spans="1:12">
      <c r="A37" s="38">
        <v>41759</v>
      </c>
      <c r="B37" s="39" t="s">
        <v>83</v>
      </c>
      <c r="C37" s="40">
        <v>46.18</v>
      </c>
      <c r="D37" s="41">
        <v>1</v>
      </c>
      <c r="E37" s="40">
        <v>3.82</v>
      </c>
      <c r="F37" s="40">
        <v>0</v>
      </c>
      <c r="G37" s="40">
        <v>0</v>
      </c>
      <c r="H37" s="40">
        <v>50</v>
      </c>
      <c r="I37" s="40">
        <v>3.97</v>
      </c>
      <c r="J37" s="42">
        <v>53.97</v>
      </c>
      <c r="K37" s="39" t="s">
        <v>84</v>
      </c>
      <c r="L37" s="35"/>
    </row>
    <row r="38" spans="1:12">
      <c r="A38" s="38">
        <v>41773</v>
      </c>
      <c r="B38" s="39" t="s">
        <v>83</v>
      </c>
      <c r="C38" s="40">
        <v>46.17</v>
      </c>
      <c r="D38" s="41">
        <v>1</v>
      </c>
      <c r="E38" s="40">
        <v>3.83</v>
      </c>
      <c r="F38" s="40">
        <v>0</v>
      </c>
      <c r="G38" s="40">
        <v>0</v>
      </c>
      <c r="H38" s="40">
        <v>50</v>
      </c>
      <c r="I38" s="40">
        <v>3.98</v>
      </c>
      <c r="J38" s="42">
        <v>53.98</v>
      </c>
      <c r="K38" s="39" t="s">
        <v>84</v>
      </c>
      <c r="L38" s="35"/>
    </row>
    <row r="39" spans="1:12">
      <c r="A39" s="38">
        <v>41787</v>
      </c>
      <c r="B39" s="39" t="s">
        <v>83</v>
      </c>
      <c r="C39" s="40">
        <v>46.18</v>
      </c>
      <c r="D39" s="41">
        <v>1</v>
      </c>
      <c r="E39" s="40">
        <v>3.82</v>
      </c>
      <c r="F39" s="40">
        <v>0</v>
      </c>
      <c r="G39" s="40">
        <v>0</v>
      </c>
      <c r="H39" s="40">
        <v>50</v>
      </c>
      <c r="I39" s="40">
        <v>3.97</v>
      </c>
      <c r="J39" s="42">
        <v>53.97</v>
      </c>
      <c r="K39" s="39" t="s">
        <v>84</v>
      </c>
      <c r="L39" s="35"/>
    </row>
    <row r="40" spans="1:12">
      <c r="A40" s="38">
        <v>41815</v>
      </c>
      <c r="B40" s="39" t="s">
        <v>83</v>
      </c>
      <c r="C40" s="40">
        <v>46.17</v>
      </c>
      <c r="D40" s="41">
        <v>1</v>
      </c>
      <c r="E40" s="40">
        <v>3.83</v>
      </c>
      <c r="F40" s="40">
        <v>0</v>
      </c>
      <c r="G40" s="40">
        <v>0</v>
      </c>
      <c r="H40" s="40">
        <v>50</v>
      </c>
      <c r="I40" s="40">
        <v>3.98</v>
      </c>
      <c r="J40" s="42">
        <v>53.98</v>
      </c>
      <c r="K40" s="39" t="s">
        <v>84</v>
      </c>
      <c r="L40" s="35"/>
    </row>
    <row r="41" spans="1:12">
      <c r="A41" s="38">
        <v>41815</v>
      </c>
      <c r="B41" s="39" t="s">
        <v>83</v>
      </c>
      <c r="C41" s="40">
        <v>46.18</v>
      </c>
      <c r="D41" s="41">
        <v>1</v>
      </c>
      <c r="E41" s="40">
        <v>3.82</v>
      </c>
      <c r="F41" s="40">
        <v>0</v>
      </c>
      <c r="G41" s="40">
        <v>0</v>
      </c>
      <c r="H41" s="40">
        <v>50</v>
      </c>
      <c r="I41" s="40">
        <v>3.97</v>
      </c>
      <c r="J41" s="42">
        <v>53.97</v>
      </c>
      <c r="K41" s="39" t="s">
        <v>84</v>
      </c>
      <c r="L41" s="35"/>
    </row>
    <row r="42" spans="1:12">
      <c r="A42" s="38">
        <v>41829</v>
      </c>
      <c r="B42" s="39" t="s">
        <v>83</v>
      </c>
      <c r="C42" s="40">
        <v>46.17</v>
      </c>
      <c r="D42" s="41">
        <v>1</v>
      </c>
      <c r="E42" s="40">
        <v>3.83</v>
      </c>
      <c r="F42" s="40">
        <v>0</v>
      </c>
      <c r="G42" s="40">
        <v>0</v>
      </c>
      <c r="H42" s="40">
        <v>50</v>
      </c>
      <c r="I42" s="40">
        <v>3.98</v>
      </c>
      <c r="J42" s="42">
        <v>53.98</v>
      </c>
      <c r="K42" s="39" t="s">
        <v>84</v>
      </c>
      <c r="L42" s="35"/>
    </row>
    <row r="43" spans="1:12">
      <c r="A43" s="38">
        <v>41843</v>
      </c>
      <c r="B43" s="39" t="s">
        <v>83</v>
      </c>
      <c r="C43" s="40">
        <v>46.18</v>
      </c>
      <c r="D43" s="41">
        <v>1</v>
      </c>
      <c r="E43" s="40">
        <v>3.82</v>
      </c>
      <c r="F43" s="40">
        <v>0</v>
      </c>
      <c r="G43" s="40">
        <v>0</v>
      </c>
      <c r="H43" s="40">
        <v>50</v>
      </c>
      <c r="I43" s="40">
        <v>3.97</v>
      </c>
      <c r="J43" s="42">
        <v>53.97</v>
      </c>
      <c r="K43" s="39" t="s">
        <v>84</v>
      </c>
      <c r="L43" s="35"/>
    </row>
    <row r="44" spans="1:12">
      <c r="A44" s="38">
        <v>41857</v>
      </c>
      <c r="B44" s="39" t="s">
        <v>83</v>
      </c>
      <c r="C44" s="40">
        <v>46.17</v>
      </c>
      <c r="D44" s="41">
        <v>1</v>
      </c>
      <c r="E44" s="40">
        <v>3.83</v>
      </c>
      <c r="F44" s="40">
        <v>0</v>
      </c>
      <c r="G44" s="40">
        <v>0</v>
      </c>
      <c r="H44" s="40">
        <v>50</v>
      </c>
      <c r="I44" s="40">
        <v>3.98</v>
      </c>
      <c r="J44" s="42">
        <v>53.98</v>
      </c>
      <c r="K44" s="39" t="s">
        <v>84</v>
      </c>
      <c r="L44" s="35"/>
    </row>
    <row r="45" spans="1:12">
      <c r="A45" s="38">
        <v>41885</v>
      </c>
      <c r="B45" s="39" t="s">
        <v>83</v>
      </c>
      <c r="C45" s="40">
        <v>92.35</v>
      </c>
      <c r="D45" s="41">
        <v>2</v>
      </c>
      <c r="E45" s="40">
        <v>7.65</v>
      </c>
      <c r="F45" s="40">
        <v>0</v>
      </c>
      <c r="G45" s="40">
        <v>0</v>
      </c>
      <c r="H45" s="40">
        <v>100</v>
      </c>
      <c r="I45" s="40">
        <v>7.95</v>
      </c>
      <c r="J45" s="42">
        <v>107.95</v>
      </c>
      <c r="K45" s="39" t="s">
        <v>84</v>
      </c>
      <c r="L45" s="35"/>
    </row>
    <row r="46" spans="1:12">
      <c r="A46" s="38">
        <v>41899</v>
      </c>
      <c r="B46" s="39" t="s">
        <v>83</v>
      </c>
      <c r="C46" s="40">
        <v>46.18</v>
      </c>
      <c r="D46" s="41">
        <v>1</v>
      </c>
      <c r="E46" s="40">
        <v>3.82</v>
      </c>
      <c r="F46" s="40">
        <v>0</v>
      </c>
      <c r="G46" s="40">
        <v>0</v>
      </c>
      <c r="H46" s="40">
        <v>50</v>
      </c>
      <c r="I46" s="40">
        <v>3.97</v>
      </c>
      <c r="J46" s="42">
        <v>53.97</v>
      </c>
      <c r="K46" s="39" t="s">
        <v>84</v>
      </c>
      <c r="L46" s="35"/>
    </row>
    <row r="47" spans="1:12">
      <c r="A47" s="38">
        <v>41913</v>
      </c>
      <c r="B47" s="39" t="s">
        <v>83</v>
      </c>
      <c r="C47" s="40">
        <v>43.67</v>
      </c>
      <c r="D47" s="41">
        <v>1</v>
      </c>
      <c r="E47" s="40">
        <v>3.83</v>
      </c>
      <c r="F47" s="40">
        <v>2.5</v>
      </c>
      <c r="G47" s="40">
        <v>2.5</v>
      </c>
      <c r="H47" s="40">
        <v>50</v>
      </c>
      <c r="I47" s="40">
        <v>3.98</v>
      </c>
      <c r="J47" s="42">
        <v>56.48</v>
      </c>
      <c r="K47" s="39" t="s">
        <v>84</v>
      </c>
      <c r="L47" s="35"/>
    </row>
    <row r="48" spans="1:12">
      <c r="A48" s="38">
        <v>41927</v>
      </c>
      <c r="B48" s="39" t="s">
        <v>83</v>
      </c>
      <c r="C48" s="40">
        <v>43.68</v>
      </c>
      <c r="D48" s="41">
        <v>1</v>
      </c>
      <c r="E48" s="40">
        <v>3.82</v>
      </c>
      <c r="F48" s="40">
        <v>2.5</v>
      </c>
      <c r="G48" s="40">
        <v>2.5</v>
      </c>
      <c r="H48" s="40">
        <v>50</v>
      </c>
      <c r="I48" s="40">
        <v>3.97</v>
      </c>
      <c r="J48" s="42">
        <v>56.47</v>
      </c>
      <c r="K48" s="39" t="s">
        <v>84</v>
      </c>
      <c r="L48" s="35"/>
    </row>
    <row r="49" spans="1:12">
      <c r="A49" s="38">
        <v>41941</v>
      </c>
      <c r="B49" s="39" t="s">
        <v>83</v>
      </c>
      <c r="C49" s="40">
        <v>43.67</v>
      </c>
      <c r="D49" s="41">
        <v>1</v>
      </c>
      <c r="E49" s="40">
        <v>3.83</v>
      </c>
      <c r="F49" s="40">
        <v>2.5</v>
      </c>
      <c r="G49" s="40">
        <v>2.5</v>
      </c>
      <c r="H49" s="40">
        <v>50</v>
      </c>
      <c r="I49" s="40">
        <v>3.98</v>
      </c>
      <c r="J49" s="42">
        <v>56.48</v>
      </c>
      <c r="K49" s="39" t="s">
        <v>84</v>
      </c>
      <c r="L49" s="35"/>
    </row>
    <row r="50" spans="1:12">
      <c r="A50" s="38">
        <v>41955</v>
      </c>
      <c r="B50" s="39" t="s">
        <v>83</v>
      </c>
      <c r="C50" s="40">
        <v>43.68</v>
      </c>
      <c r="D50" s="41">
        <v>1</v>
      </c>
      <c r="E50" s="40">
        <v>3.82</v>
      </c>
      <c r="F50" s="40">
        <v>2.5</v>
      </c>
      <c r="G50" s="40">
        <v>2.5</v>
      </c>
      <c r="H50" s="40">
        <v>50</v>
      </c>
      <c r="I50" s="40">
        <v>3.97</v>
      </c>
      <c r="J50" s="42">
        <v>56.47</v>
      </c>
      <c r="K50" s="39" t="s">
        <v>84</v>
      </c>
      <c r="L50" s="35"/>
    </row>
    <row r="51" spans="1:12">
      <c r="A51" s="38">
        <v>41969</v>
      </c>
      <c r="B51" s="39" t="s">
        <v>83</v>
      </c>
      <c r="C51" s="40">
        <v>43.67</v>
      </c>
      <c r="D51" s="41">
        <v>1</v>
      </c>
      <c r="E51" s="40">
        <v>3.83</v>
      </c>
      <c r="F51" s="40">
        <v>2.5</v>
      </c>
      <c r="G51" s="40">
        <v>2.5</v>
      </c>
      <c r="H51" s="40">
        <v>50</v>
      </c>
      <c r="I51" s="40">
        <v>3.98</v>
      </c>
      <c r="J51" s="42">
        <v>56.48</v>
      </c>
      <c r="K51" s="39" t="s">
        <v>84</v>
      </c>
      <c r="L51" s="35"/>
    </row>
    <row r="52" spans="1:12">
      <c r="A52" s="38">
        <v>41983</v>
      </c>
      <c r="B52" s="39" t="s">
        <v>83</v>
      </c>
      <c r="C52" s="40">
        <v>43.68</v>
      </c>
      <c r="D52" s="41">
        <v>1</v>
      </c>
      <c r="E52" s="40">
        <v>3.82</v>
      </c>
      <c r="F52" s="40">
        <v>2.5</v>
      </c>
      <c r="G52" s="40">
        <v>2.5</v>
      </c>
      <c r="H52" s="40">
        <v>50</v>
      </c>
      <c r="I52" s="40">
        <v>3.97</v>
      </c>
      <c r="J52" s="42">
        <v>56.47</v>
      </c>
      <c r="K52" s="39" t="s">
        <v>84</v>
      </c>
      <c r="L52" s="35"/>
    </row>
    <row r="53" spans="1:12">
      <c r="A53" s="38">
        <v>41997</v>
      </c>
      <c r="B53" s="39" t="s">
        <v>83</v>
      </c>
      <c r="C53" s="40">
        <v>203.67</v>
      </c>
      <c r="D53" s="41">
        <v>1</v>
      </c>
      <c r="E53" s="40">
        <v>3.83</v>
      </c>
      <c r="F53" s="40">
        <v>2.5</v>
      </c>
      <c r="G53" s="40">
        <v>2.5</v>
      </c>
      <c r="H53" s="40">
        <v>210</v>
      </c>
      <c r="I53" s="40">
        <v>3.98</v>
      </c>
      <c r="J53" s="42">
        <v>216.48</v>
      </c>
      <c r="K53" s="39" t="s">
        <v>84</v>
      </c>
      <c r="L53" s="35"/>
    </row>
    <row r="54" spans="1:12">
      <c r="A54" s="38">
        <v>42011</v>
      </c>
      <c r="B54" s="39" t="s">
        <v>83</v>
      </c>
      <c r="C54" s="40">
        <v>43.67</v>
      </c>
      <c r="D54" s="41">
        <v>1</v>
      </c>
      <c r="E54" s="40">
        <v>3.83</v>
      </c>
      <c r="F54" s="40">
        <v>2.5</v>
      </c>
      <c r="G54" s="40">
        <v>2.5</v>
      </c>
      <c r="H54" s="40">
        <v>50</v>
      </c>
      <c r="I54" s="40">
        <v>3.98</v>
      </c>
      <c r="J54" s="42">
        <v>56.48</v>
      </c>
      <c r="K54" s="39" t="s">
        <v>84</v>
      </c>
      <c r="L54" s="35"/>
    </row>
    <row r="55" spans="1:12">
      <c r="A55" s="55">
        <v>42025</v>
      </c>
      <c r="B55" s="44" t="s">
        <v>83</v>
      </c>
      <c r="C55" s="45">
        <v>43.68</v>
      </c>
      <c r="D55" s="46">
        <v>1</v>
      </c>
      <c r="E55" s="45">
        <v>3.82</v>
      </c>
      <c r="F55" s="45">
        <v>2.5</v>
      </c>
      <c r="G55" s="45">
        <v>2.5</v>
      </c>
      <c r="H55" s="45">
        <v>50</v>
      </c>
      <c r="I55" s="45">
        <v>3.97</v>
      </c>
      <c r="J55" s="47">
        <v>56.47</v>
      </c>
      <c r="K55" s="44" t="s">
        <v>84</v>
      </c>
      <c r="L55" s="35"/>
    </row>
    <row r="56" spans="1:12">
      <c r="A56" s="38">
        <v>42067</v>
      </c>
      <c r="B56" s="39" t="s">
        <v>83</v>
      </c>
      <c r="C56" s="40">
        <v>87.35</v>
      </c>
      <c r="D56" s="41">
        <v>2</v>
      </c>
      <c r="E56" s="40">
        <v>7.65</v>
      </c>
      <c r="F56" s="40">
        <v>5</v>
      </c>
      <c r="G56" s="40">
        <v>5</v>
      </c>
      <c r="H56" s="40">
        <v>100</v>
      </c>
      <c r="I56" s="40">
        <v>7.95</v>
      </c>
      <c r="J56" s="42">
        <v>112.95</v>
      </c>
      <c r="K56" s="39" t="s">
        <v>84</v>
      </c>
      <c r="L56" s="35"/>
    </row>
    <row r="57" spans="1:12">
      <c r="A57" s="38">
        <v>42081</v>
      </c>
      <c r="B57" s="39" t="s">
        <v>83</v>
      </c>
      <c r="C57" s="40">
        <v>43.67</v>
      </c>
      <c r="D57" s="41">
        <v>1</v>
      </c>
      <c r="E57" s="40">
        <v>3.83</v>
      </c>
      <c r="F57" s="40">
        <v>2.5</v>
      </c>
      <c r="G57" s="40">
        <v>2.5</v>
      </c>
      <c r="H57" s="40">
        <v>50</v>
      </c>
      <c r="I57" s="40">
        <v>3.98</v>
      </c>
      <c r="J57" s="42">
        <v>56.48</v>
      </c>
      <c r="K57" s="39" t="s">
        <v>84</v>
      </c>
      <c r="L57" s="35"/>
    </row>
    <row r="58" spans="1:12">
      <c r="A58" s="48"/>
      <c r="B58" s="39" t="s">
        <v>103</v>
      </c>
      <c r="C58" s="40">
        <v>13303.14</v>
      </c>
      <c r="D58" s="41">
        <v>624.63</v>
      </c>
      <c r="E58" s="40">
        <v>2344.06</v>
      </c>
      <c r="F58" s="40">
        <v>30</v>
      </c>
      <c r="G58" s="40">
        <v>30</v>
      </c>
      <c r="H58" s="40">
        <v>15677.2</v>
      </c>
      <c r="I58" s="40">
        <v>1191.71</v>
      </c>
      <c r="J58" s="42">
        <v>16898.91</v>
      </c>
      <c r="K58" s="39"/>
      <c r="L58" s="35"/>
    </row>
    <row r="59" spans="1:12">
      <c r="A59" s="34"/>
      <c r="B59" s="34"/>
      <c r="C59" s="34"/>
      <c r="D59" s="34"/>
      <c r="E59" s="34"/>
      <c r="F59" s="34"/>
      <c r="G59" s="34"/>
      <c r="H59" s="34"/>
      <c r="I59" s="34"/>
      <c r="J59" s="49"/>
      <c r="K59" s="34"/>
      <c r="L59" s="35"/>
    </row>
    <row r="60" spans="1:1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5"/>
    </row>
    <row r="61" spans="1:12" ht="44">
      <c r="A61" s="50" t="s">
        <v>115</v>
      </c>
      <c r="B61" s="51" t="s">
        <v>116</v>
      </c>
      <c r="C61" s="51" t="s">
        <v>117</v>
      </c>
      <c r="D61" s="51" t="s">
        <v>118</v>
      </c>
      <c r="E61" s="51" t="s">
        <v>119</v>
      </c>
      <c r="F61" s="51" t="s">
        <v>120</v>
      </c>
      <c r="G61" s="51" t="s">
        <v>121</v>
      </c>
      <c r="H61" s="51" t="s">
        <v>122</v>
      </c>
      <c r="I61" s="51" t="s">
        <v>123</v>
      </c>
      <c r="J61" s="51" t="s">
        <v>124</v>
      </c>
      <c r="K61" s="51" t="s">
        <v>125</v>
      </c>
      <c r="L61" s="51" t="s">
        <v>126</v>
      </c>
    </row>
    <row r="62" spans="1:12">
      <c r="A62" s="52"/>
      <c r="B62" s="40"/>
      <c r="C62" s="40"/>
      <c r="D62" s="40"/>
      <c r="E62" s="40">
        <v>0</v>
      </c>
      <c r="F62" s="40"/>
      <c r="G62" s="40"/>
      <c r="H62" s="40"/>
      <c r="I62" s="40"/>
      <c r="J62" s="40"/>
      <c r="K62" s="40"/>
      <c r="L62" s="40"/>
    </row>
    <row r="63" spans="1:12">
      <c r="A63" s="52">
        <v>41852</v>
      </c>
      <c r="B63" s="40"/>
      <c r="C63" s="40" t="s">
        <v>155</v>
      </c>
      <c r="D63" s="40"/>
      <c r="E63" s="40"/>
      <c r="F63" s="40"/>
      <c r="G63" s="40"/>
      <c r="H63" s="40"/>
      <c r="I63" s="40"/>
      <c r="J63" s="40">
        <v>2.5</v>
      </c>
      <c r="K63" s="40">
        <v>19.55</v>
      </c>
      <c r="L63" s="40"/>
    </row>
    <row r="64" spans="1:12">
      <c r="A64" s="52">
        <v>41880</v>
      </c>
      <c r="B64" s="40"/>
      <c r="C64" s="40" t="s">
        <v>153</v>
      </c>
      <c r="D64" s="40"/>
      <c r="E64" s="40"/>
      <c r="F64" s="40"/>
      <c r="G64" s="40"/>
      <c r="H64" s="40"/>
      <c r="I64" s="40"/>
      <c r="J64" s="40">
        <v>2.5</v>
      </c>
      <c r="K64" s="40">
        <v>40.71</v>
      </c>
      <c r="L64" s="40"/>
    </row>
    <row r="65" spans="1:12">
      <c r="A65" s="52">
        <v>41894</v>
      </c>
      <c r="B65" s="40" t="s">
        <v>150</v>
      </c>
      <c r="C65" s="40"/>
      <c r="D65" s="40">
        <v>150</v>
      </c>
      <c r="E65" s="40">
        <v>2470.89</v>
      </c>
      <c r="F65" s="40">
        <v>2.5</v>
      </c>
      <c r="G65" s="40"/>
      <c r="H65" s="40">
        <v>7.5</v>
      </c>
      <c r="I65" s="40">
        <v>123.54</v>
      </c>
      <c r="J65" s="40"/>
      <c r="K65" s="40"/>
      <c r="L65" s="40"/>
    </row>
    <row r="66" spans="1:12">
      <c r="A66" s="52">
        <v>41880</v>
      </c>
      <c r="B66" s="40"/>
      <c r="C66" s="40" t="s">
        <v>151</v>
      </c>
      <c r="D66" s="40"/>
      <c r="E66" s="40"/>
      <c r="F66" s="40"/>
      <c r="G66" s="40"/>
      <c r="H66" s="40"/>
      <c r="I66" s="40"/>
      <c r="J66" s="40">
        <v>0</v>
      </c>
      <c r="K66" s="40">
        <v>0</v>
      </c>
      <c r="L66" s="40"/>
    </row>
    <row r="67" spans="1:12">
      <c r="A67" s="52">
        <v>41908</v>
      </c>
      <c r="B67" s="40"/>
      <c r="C67" s="40" t="s">
        <v>147</v>
      </c>
      <c r="D67" s="40"/>
      <c r="E67" s="40"/>
      <c r="F67" s="40"/>
      <c r="G67" s="40"/>
      <c r="H67" s="40"/>
      <c r="I67" s="40"/>
      <c r="J67" s="40">
        <v>2.5</v>
      </c>
      <c r="K67" s="40"/>
      <c r="L67" s="40"/>
    </row>
    <row r="68" spans="1:12">
      <c r="A68" s="52">
        <v>41922</v>
      </c>
      <c r="B68" s="40"/>
      <c r="C68" s="40" t="s">
        <v>145</v>
      </c>
      <c r="D68" s="40"/>
      <c r="E68" s="40"/>
      <c r="F68" s="40"/>
      <c r="G68" s="40"/>
      <c r="H68" s="40"/>
      <c r="I68" s="40"/>
      <c r="J68" s="40">
        <v>2.5</v>
      </c>
      <c r="K68" s="40"/>
      <c r="L68" s="40"/>
    </row>
    <row r="69" spans="1:12">
      <c r="A69" s="52">
        <v>41936</v>
      </c>
      <c r="B69" s="40"/>
      <c r="C69" s="40" t="s">
        <v>143</v>
      </c>
      <c r="D69" s="40"/>
      <c r="E69" s="40"/>
      <c r="F69" s="40"/>
      <c r="G69" s="40"/>
      <c r="H69" s="40"/>
      <c r="I69" s="40"/>
      <c r="J69" s="40">
        <v>2.5</v>
      </c>
      <c r="K69" s="40"/>
      <c r="L69" s="40"/>
    </row>
    <row r="70" spans="1:12">
      <c r="A70" s="52">
        <v>41950</v>
      </c>
      <c r="B70" s="40"/>
      <c r="C70" s="40" t="s">
        <v>141</v>
      </c>
      <c r="D70" s="40"/>
      <c r="E70" s="40"/>
      <c r="F70" s="40"/>
      <c r="G70" s="40"/>
      <c r="H70" s="40"/>
      <c r="I70" s="40"/>
      <c r="J70" s="40">
        <v>2.5</v>
      </c>
      <c r="K70" s="40"/>
      <c r="L70" s="40"/>
    </row>
    <row r="71" spans="1:12">
      <c r="A71" s="52">
        <v>41964</v>
      </c>
      <c r="B71" s="40" t="s">
        <v>139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</row>
    <row r="72" spans="1:12">
      <c r="A72" s="52">
        <v>41992</v>
      </c>
      <c r="B72" s="40"/>
      <c r="C72" s="40" t="s">
        <v>137</v>
      </c>
      <c r="D72" s="40"/>
      <c r="E72" s="40"/>
      <c r="F72" s="40"/>
      <c r="G72" s="40"/>
      <c r="H72" s="40"/>
      <c r="I72" s="40"/>
      <c r="J72" s="40">
        <v>2.5</v>
      </c>
      <c r="K72" s="40"/>
      <c r="L72" s="40"/>
    </row>
    <row r="73" spans="1:12">
      <c r="A73" s="52">
        <v>42020</v>
      </c>
      <c r="B73" s="40" t="s">
        <v>134</v>
      </c>
      <c r="C73" s="40"/>
      <c r="D73" s="40">
        <v>50</v>
      </c>
      <c r="E73" s="40">
        <v>193.75</v>
      </c>
      <c r="F73" s="40">
        <v>2.5</v>
      </c>
      <c r="G73" s="40">
        <v>9.69</v>
      </c>
      <c r="H73" s="40"/>
      <c r="I73" s="40"/>
      <c r="J73" s="40"/>
      <c r="K73" s="40"/>
      <c r="L73" s="40"/>
    </row>
    <row r="74" spans="1:12">
      <c r="A74" s="52">
        <v>42034</v>
      </c>
      <c r="B74" s="40" t="s">
        <v>132</v>
      </c>
      <c r="C74" s="40"/>
      <c r="D74" s="40">
        <v>0</v>
      </c>
      <c r="E74" s="40">
        <v>0</v>
      </c>
      <c r="F74" s="40">
        <v>0</v>
      </c>
      <c r="G74" s="40"/>
      <c r="H74" s="40"/>
      <c r="I74" s="40"/>
      <c r="J74" s="40"/>
      <c r="K74" s="40"/>
      <c r="L74" s="40"/>
    </row>
    <row r="75" spans="1:12">
      <c r="A75" s="52">
        <v>42076</v>
      </c>
      <c r="B75" s="40" t="s">
        <v>129</v>
      </c>
      <c r="C75" s="40"/>
      <c r="D75" s="40">
        <v>150</v>
      </c>
      <c r="E75" s="40"/>
      <c r="F75" s="40">
        <v>7.5</v>
      </c>
      <c r="G75" s="40"/>
      <c r="H75" s="40"/>
      <c r="I75" s="40"/>
      <c r="J75" s="40"/>
      <c r="K75" s="40"/>
      <c r="L75" s="40"/>
    </row>
    <row r="76" spans="1:12">
      <c r="A76" s="53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</row>
    <row r="77" spans="1:12">
      <c r="A77" s="53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>
      <c r="A78" s="53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79" spans="1:12">
      <c r="A79" s="53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</row>
    <row r="80" spans="1:12">
      <c r="A80" s="53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spans="1:12">
      <c r="A81" s="53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2" spans="1:12">
      <c r="A82" s="53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</row>
    <row r="83" spans="1:12">
      <c r="A83" s="53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</row>
    <row r="84" spans="1:12">
      <c r="A84" s="53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</row>
    <row r="85" spans="1:12">
      <c r="A85" s="52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</row>
    <row r="86" spans="1:12">
      <c r="A86" s="52"/>
      <c r="B86" s="40"/>
      <c r="C86" s="40"/>
      <c r="D86" s="40"/>
      <c r="E86" s="40"/>
      <c r="F86" s="40">
        <v>0</v>
      </c>
      <c r="G86" s="40">
        <v>0</v>
      </c>
      <c r="H86" s="40">
        <v>0</v>
      </c>
      <c r="I86" s="40">
        <v>0</v>
      </c>
      <c r="J86" s="40"/>
      <c r="K86" s="40"/>
      <c r="L86" s="40"/>
    </row>
    <row r="87" spans="1:12">
      <c r="A87" s="52"/>
      <c r="B87" s="40"/>
      <c r="C87" s="40"/>
      <c r="D87" s="40">
        <v>550</v>
      </c>
      <c r="E87" s="40">
        <v>8117.8</v>
      </c>
      <c r="F87" s="40"/>
      <c r="G87" s="40"/>
      <c r="H87" s="40">
        <v>27.5</v>
      </c>
      <c r="I87" s="40">
        <v>405.89</v>
      </c>
      <c r="J87" s="40"/>
      <c r="K87" s="40"/>
      <c r="L87" s="40"/>
    </row>
    <row r="88" spans="1:12">
      <c r="A88" s="52">
        <v>41852</v>
      </c>
      <c r="B88" s="40" t="s">
        <v>156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</row>
    <row r="89" spans="1:12">
      <c r="A89" s="52">
        <v>41866</v>
      </c>
      <c r="B89" s="40" t="s">
        <v>154</v>
      </c>
      <c r="C89" s="40"/>
      <c r="D89" s="40">
        <v>50</v>
      </c>
      <c r="E89" s="40">
        <v>814.22</v>
      </c>
      <c r="F89" s="40"/>
      <c r="G89" s="40"/>
      <c r="H89" s="40"/>
      <c r="I89" s="40"/>
      <c r="J89" s="40"/>
      <c r="K89" s="40"/>
      <c r="L89" s="40"/>
    </row>
    <row r="90" spans="1:12">
      <c r="A90" s="52">
        <v>41880</v>
      </c>
      <c r="B90" s="40"/>
      <c r="C90" s="40" t="s">
        <v>152</v>
      </c>
      <c r="D90" s="40"/>
      <c r="E90" s="40"/>
      <c r="F90" s="40"/>
      <c r="G90" s="40"/>
      <c r="H90" s="40"/>
      <c r="I90" s="40"/>
      <c r="J90" s="40">
        <v>2.5</v>
      </c>
      <c r="K90" s="40">
        <v>40.71</v>
      </c>
      <c r="L90" s="40"/>
    </row>
    <row r="91" spans="1:12">
      <c r="A91" s="52">
        <v>41908</v>
      </c>
      <c r="B91" s="40" t="s">
        <v>148</v>
      </c>
      <c r="C91" s="40"/>
      <c r="D91" s="40">
        <v>50</v>
      </c>
      <c r="E91" s="40">
        <v>138</v>
      </c>
      <c r="F91" s="40">
        <v>2.5</v>
      </c>
      <c r="G91" s="40"/>
      <c r="H91" s="40"/>
      <c r="I91" s="40">
        <v>6.9</v>
      </c>
      <c r="J91" s="40"/>
      <c r="K91" s="40"/>
      <c r="L91" s="40"/>
    </row>
    <row r="92" spans="1:12">
      <c r="A92" s="52">
        <v>41894</v>
      </c>
      <c r="B92" s="40"/>
      <c r="C92" s="40" t="s">
        <v>149</v>
      </c>
      <c r="D92" s="40"/>
      <c r="E92" s="40"/>
      <c r="F92" s="40"/>
      <c r="G92" s="40"/>
      <c r="H92" s="40"/>
      <c r="I92" s="40"/>
      <c r="J92" s="40">
        <v>2.5</v>
      </c>
      <c r="K92" s="40"/>
      <c r="L92" s="40"/>
    </row>
    <row r="93" spans="1:12">
      <c r="A93" s="52">
        <v>41922</v>
      </c>
      <c r="B93" s="40" t="s">
        <v>146</v>
      </c>
      <c r="C93" s="40"/>
      <c r="D93" s="40">
        <v>50</v>
      </c>
      <c r="E93" s="40">
        <v>0</v>
      </c>
      <c r="F93" s="40">
        <v>2.5</v>
      </c>
      <c r="G93" s="40"/>
      <c r="H93" s="40"/>
      <c r="I93" s="40"/>
      <c r="J93" s="40"/>
      <c r="K93" s="40"/>
      <c r="L93" s="40"/>
    </row>
    <row r="94" spans="1:12">
      <c r="A94" s="52">
        <v>41936</v>
      </c>
      <c r="B94" s="40" t="s">
        <v>144</v>
      </c>
      <c r="C94" s="40"/>
      <c r="D94" s="40">
        <v>50</v>
      </c>
      <c r="E94" s="40">
        <v>1200</v>
      </c>
      <c r="F94" s="40">
        <v>2.5</v>
      </c>
      <c r="G94" s="40"/>
      <c r="H94" s="40"/>
      <c r="I94" s="40">
        <v>60</v>
      </c>
      <c r="J94" s="40"/>
      <c r="K94" s="40"/>
      <c r="L94" s="40"/>
    </row>
    <row r="95" spans="1:12">
      <c r="A95" s="52">
        <v>41950</v>
      </c>
      <c r="B95" s="40" t="s">
        <v>142</v>
      </c>
      <c r="C95" s="40"/>
      <c r="D95" s="40">
        <v>50</v>
      </c>
      <c r="E95" s="40">
        <v>275</v>
      </c>
      <c r="F95" s="40">
        <v>2.5</v>
      </c>
      <c r="G95" s="40">
        <v>13.75</v>
      </c>
      <c r="H95" s="40"/>
      <c r="I95" s="40"/>
      <c r="J95" s="40"/>
      <c r="K95" s="40"/>
      <c r="L95" s="40"/>
    </row>
    <row r="96" spans="1:12">
      <c r="A96" s="52">
        <v>41964</v>
      </c>
      <c r="B96" s="40" t="s">
        <v>140</v>
      </c>
      <c r="C96" s="40"/>
      <c r="D96" s="40">
        <v>50</v>
      </c>
      <c r="E96" s="40"/>
      <c r="F96" s="40">
        <v>2.5</v>
      </c>
      <c r="G96" s="40"/>
      <c r="H96" s="40"/>
      <c r="I96" s="40"/>
      <c r="J96" s="40"/>
      <c r="K96" s="40"/>
      <c r="L96" s="40"/>
    </row>
    <row r="97" spans="1:12">
      <c r="A97" s="52">
        <v>41978</v>
      </c>
      <c r="B97" s="40"/>
      <c r="C97" s="40" t="s">
        <v>138</v>
      </c>
      <c r="D97" s="40"/>
      <c r="E97" s="40"/>
      <c r="F97" s="40"/>
      <c r="G97" s="40"/>
      <c r="H97" s="40"/>
      <c r="I97" s="40"/>
      <c r="J97" s="40">
        <v>2.5</v>
      </c>
      <c r="K97" s="40"/>
      <c r="L97" s="40"/>
    </row>
    <row r="98" spans="1:12">
      <c r="A98" s="52">
        <v>42006</v>
      </c>
      <c r="B98" s="40" t="s">
        <v>136</v>
      </c>
      <c r="C98" s="40"/>
      <c r="D98" s="40">
        <v>50</v>
      </c>
      <c r="E98" s="40"/>
      <c r="F98" s="40">
        <v>2.5</v>
      </c>
      <c r="G98" s="40"/>
      <c r="H98" s="40"/>
      <c r="I98" s="40"/>
      <c r="J98" s="40"/>
      <c r="K98" s="40"/>
      <c r="L98" s="40"/>
    </row>
    <row r="99" spans="1:12">
      <c r="A99" s="52">
        <v>42006</v>
      </c>
      <c r="B99" s="40"/>
      <c r="C99" s="40" t="s">
        <v>135</v>
      </c>
      <c r="D99" s="40"/>
      <c r="E99" s="40"/>
      <c r="F99" s="40"/>
      <c r="G99" s="40"/>
      <c r="H99" s="40"/>
      <c r="I99" s="40"/>
      <c r="J99" s="40">
        <v>2.5</v>
      </c>
      <c r="K99" s="40"/>
      <c r="L99" s="40"/>
    </row>
    <row r="100" spans="1:12">
      <c r="A100" s="52">
        <v>42020</v>
      </c>
      <c r="B100" s="40"/>
      <c r="C100" s="40" t="s">
        <v>133</v>
      </c>
      <c r="D100" s="40"/>
      <c r="E100" s="40"/>
      <c r="F100" s="40"/>
      <c r="G100" s="40"/>
      <c r="H100" s="40"/>
      <c r="I100" s="40"/>
      <c r="J100" s="40">
        <v>2.5</v>
      </c>
      <c r="K100" s="40"/>
      <c r="L100" s="40"/>
    </row>
    <row r="101" spans="1:12">
      <c r="A101" s="52">
        <v>42034</v>
      </c>
      <c r="B101" s="40"/>
      <c r="C101" s="40" t="s">
        <v>131</v>
      </c>
      <c r="D101" s="40"/>
      <c r="E101" s="40"/>
      <c r="F101" s="40"/>
      <c r="G101" s="40"/>
      <c r="H101" s="40"/>
      <c r="I101" s="40"/>
      <c r="J101" s="40">
        <v>0</v>
      </c>
      <c r="K101" s="40">
        <v>0</v>
      </c>
      <c r="L101" s="40"/>
    </row>
    <row r="102" spans="1:12">
      <c r="A102" s="52">
        <v>42062</v>
      </c>
      <c r="B102" s="40" t="s">
        <v>130</v>
      </c>
      <c r="C102" s="40"/>
      <c r="D102" s="40">
        <v>0</v>
      </c>
      <c r="E102" s="40">
        <v>0</v>
      </c>
      <c r="F102" s="40">
        <v>0</v>
      </c>
      <c r="G102" s="40"/>
      <c r="H102" s="40"/>
      <c r="I102" s="40"/>
      <c r="J102" s="40"/>
      <c r="K102" s="40"/>
      <c r="L102" s="40"/>
    </row>
    <row r="103" spans="1:12">
      <c r="A103" s="52">
        <v>42076</v>
      </c>
      <c r="B103" s="40" t="s">
        <v>84</v>
      </c>
      <c r="C103" s="40" t="s">
        <v>128</v>
      </c>
      <c r="D103" s="40"/>
      <c r="E103" s="40"/>
      <c r="F103" s="40"/>
      <c r="G103" s="40"/>
      <c r="H103" s="40"/>
      <c r="I103" s="40"/>
      <c r="J103" s="40">
        <v>7.5</v>
      </c>
      <c r="K103" s="40"/>
      <c r="L103" s="40"/>
    </row>
    <row r="104" spans="1:12">
      <c r="A104" s="52">
        <v>42090</v>
      </c>
      <c r="B104" s="40" t="s">
        <v>127</v>
      </c>
      <c r="C104" s="40"/>
      <c r="D104" s="40">
        <v>0</v>
      </c>
      <c r="E104" s="40">
        <v>0</v>
      </c>
      <c r="F104" s="40">
        <v>0</v>
      </c>
      <c r="G104" s="40"/>
      <c r="H104" s="40"/>
      <c r="I104" s="40"/>
      <c r="J104" s="40"/>
      <c r="K104" s="40"/>
      <c r="L104" s="40"/>
    </row>
    <row r="105" spans="1:12">
      <c r="A105" s="52"/>
      <c r="B105" s="40" t="s">
        <v>84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</row>
    <row r="106" spans="1:12">
      <c r="A106" s="53"/>
      <c r="B106" s="45" t="s">
        <v>84</v>
      </c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>
      <c r="A107" s="52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</row>
    <row r="108" spans="1:12">
      <c r="A108" s="52"/>
      <c r="B108" s="40" t="s">
        <v>84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</row>
    <row r="109" spans="1:12">
      <c r="A109" s="52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</row>
    <row r="110" spans="1:12">
      <c r="A110" s="35"/>
      <c r="B110" s="34"/>
      <c r="C110" s="34"/>
      <c r="D110" s="54"/>
      <c r="E110" s="40"/>
      <c r="F110" s="40"/>
      <c r="G110" s="40"/>
      <c r="H110" s="40"/>
      <c r="I110" s="40"/>
      <c r="J110" s="34"/>
      <c r="K110" s="34"/>
      <c r="L110" s="34"/>
    </row>
    <row r="111" spans="1:12">
      <c r="A111" s="35"/>
      <c r="B111" s="34"/>
      <c r="C111" s="34"/>
      <c r="D111" s="54"/>
      <c r="E111" s="40"/>
      <c r="F111" s="40"/>
      <c r="G111" s="40"/>
      <c r="H111" s="40"/>
      <c r="I111" s="40"/>
      <c r="J111" s="34"/>
      <c r="K111" s="34"/>
      <c r="L111" s="34"/>
    </row>
  </sheetData>
  <mergeCells count="9">
    <mergeCell ref="L5:L6"/>
    <mergeCell ref="A1:K1"/>
    <mergeCell ref="A2:B2"/>
    <mergeCell ref="A3:B3"/>
    <mergeCell ref="A4:K4"/>
    <mergeCell ref="A5:A6"/>
    <mergeCell ref="B5:B6"/>
    <mergeCell ref="C5:C6"/>
    <mergeCell ref="D5:D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/>
  </sheetViews>
  <sheetFormatPr baseColWidth="10" defaultRowHeight="15" x14ac:dyDescent="0"/>
  <cols>
    <col min="1" max="1" width="59.6640625" bestFit="1" customWidth="1"/>
    <col min="2" max="2" width="18" style="2" customWidth="1"/>
    <col min="3" max="3" width="10.83203125" style="2"/>
  </cols>
  <sheetData>
    <row r="1" spans="1:3">
      <c r="A1" t="s">
        <v>256</v>
      </c>
      <c r="B1" s="2" t="s">
        <v>64</v>
      </c>
      <c r="C1" s="2" t="s">
        <v>65</v>
      </c>
    </row>
    <row r="2" spans="1:3">
      <c r="A2" t="s">
        <v>3</v>
      </c>
    </row>
    <row r="3" spans="1:3">
      <c r="A3" t="s">
        <v>2</v>
      </c>
      <c r="B3" s="2">
        <v>2.5</v>
      </c>
    </row>
    <row r="5" spans="1:3">
      <c r="A5" t="s">
        <v>255</v>
      </c>
      <c r="C5" s="72"/>
    </row>
    <row r="6" spans="1:3">
      <c r="A6" t="s">
        <v>3</v>
      </c>
      <c r="C6" s="72"/>
    </row>
    <row r="7" spans="1:3">
      <c r="A7" t="s">
        <v>4</v>
      </c>
      <c r="C7" s="72"/>
    </row>
    <row r="8" spans="1:3">
      <c r="A8" t="s">
        <v>5</v>
      </c>
      <c r="C8" s="72"/>
    </row>
    <row r="9" spans="1:3">
      <c r="A9" t="s">
        <v>1</v>
      </c>
      <c r="B9" s="2">
        <v>7.5</v>
      </c>
      <c r="C9" s="72"/>
    </row>
    <row r="10" spans="1:3">
      <c r="A10" t="s">
        <v>6</v>
      </c>
      <c r="C10" s="72"/>
    </row>
    <row r="11" spans="1:3">
      <c r="C11" s="72"/>
    </row>
    <row r="12" spans="1:3">
      <c r="A12" t="s">
        <v>254</v>
      </c>
      <c r="C12" s="72"/>
    </row>
    <row r="13" spans="1:3">
      <c r="A13" t="s">
        <v>3</v>
      </c>
      <c r="C13" s="72"/>
    </row>
    <row r="14" spans="1:3">
      <c r="A14" t="s">
        <v>0</v>
      </c>
      <c r="C14" s="72"/>
    </row>
    <row r="15" spans="1:3">
      <c r="C15" s="72"/>
    </row>
    <row r="16" spans="1:3">
      <c r="C16" s="72"/>
    </row>
    <row r="17" spans="1:3">
      <c r="A17" t="s">
        <v>253</v>
      </c>
      <c r="C17" s="72"/>
    </row>
    <row r="18" spans="1:3">
      <c r="A18" t="s">
        <v>3</v>
      </c>
      <c r="C18" s="72"/>
    </row>
    <row r="19" spans="1:3">
      <c r="A19" t="s">
        <v>7</v>
      </c>
      <c r="C19" s="72"/>
    </row>
    <row r="20" spans="1:3">
      <c r="A20" t="s">
        <v>8</v>
      </c>
      <c r="C20" s="72"/>
    </row>
    <row r="21" spans="1:3">
      <c r="A21" t="s">
        <v>9</v>
      </c>
      <c r="C21" s="72"/>
    </row>
    <row r="22" spans="1:3">
      <c r="A22" t="s">
        <v>10</v>
      </c>
      <c r="C22" s="72"/>
    </row>
    <row r="23" spans="1:3">
      <c r="C23" s="72"/>
    </row>
    <row r="24" spans="1:3">
      <c r="A24" t="s">
        <v>252</v>
      </c>
      <c r="C24" s="72"/>
    </row>
    <row r="25" spans="1:3">
      <c r="A25" t="s">
        <v>3</v>
      </c>
      <c r="C25" s="72"/>
    </row>
    <row r="26" spans="1:3">
      <c r="A26" t="s">
        <v>11</v>
      </c>
      <c r="B26" s="2">
        <v>2.5</v>
      </c>
      <c r="C26" s="72"/>
    </row>
    <row r="27" spans="1:3">
      <c r="C27" s="72"/>
    </row>
    <row r="28" spans="1:3">
      <c r="A28" t="s">
        <v>251</v>
      </c>
      <c r="C28" s="72"/>
    </row>
    <row r="29" spans="1:3">
      <c r="A29" t="s">
        <v>3</v>
      </c>
      <c r="C29" s="72"/>
    </row>
    <row r="30" spans="1:3">
      <c r="A30" t="s">
        <v>12</v>
      </c>
      <c r="C30" s="72"/>
    </row>
    <row r="31" spans="1:3">
      <c r="A31" t="s">
        <v>13</v>
      </c>
      <c r="C31" s="72"/>
    </row>
    <row r="32" spans="1:3">
      <c r="A32" t="s">
        <v>14</v>
      </c>
      <c r="B32" s="2">
        <v>2.5</v>
      </c>
      <c r="C32" s="72"/>
    </row>
    <row r="33" spans="1:3">
      <c r="A33" t="s">
        <v>15</v>
      </c>
      <c r="C33" s="72"/>
    </row>
    <row r="34" spans="1:3">
      <c r="C34" s="72"/>
    </row>
    <row r="35" spans="1:3">
      <c r="C35" s="72"/>
    </row>
    <row r="36" spans="1:3">
      <c r="A36" t="s">
        <v>250</v>
      </c>
      <c r="C36" s="72"/>
    </row>
    <row r="37" spans="1:3">
      <c r="A37" t="s">
        <v>3</v>
      </c>
      <c r="C37" s="72"/>
    </row>
    <row r="38" spans="1:3">
      <c r="A38" t="s">
        <v>16</v>
      </c>
      <c r="B38" s="2">
        <v>2.5</v>
      </c>
      <c r="C38" s="72"/>
    </row>
    <row r="39" spans="1:3">
      <c r="C39" s="72"/>
    </row>
    <row r="40" spans="1:3">
      <c r="C40" s="72"/>
    </row>
    <row r="41" spans="1:3">
      <c r="A41" t="s">
        <v>249</v>
      </c>
      <c r="C41" s="72"/>
    </row>
    <row r="42" spans="1:3">
      <c r="A42" t="s">
        <v>3</v>
      </c>
      <c r="C42" s="72"/>
    </row>
    <row r="43" spans="1:3">
      <c r="A43" t="s">
        <v>17</v>
      </c>
      <c r="B43" s="2">
        <v>2.5</v>
      </c>
      <c r="C43" s="72"/>
    </row>
    <row r="44" spans="1:3">
      <c r="C44" s="72"/>
    </row>
    <row r="45" spans="1:3">
      <c r="C45" s="72"/>
    </row>
    <row r="46" spans="1:3">
      <c r="A46" s="15" t="s">
        <v>246</v>
      </c>
      <c r="C46" s="72"/>
    </row>
    <row r="47" spans="1:3">
      <c r="A47" t="s">
        <v>3</v>
      </c>
      <c r="C47" s="72"/>
    </row>
    <row r="48" spans="1:3">
      <c r="A48" t="s">
        <v>18</v>
      </c>
      <c r="C48" s="72"/>
    </row>
    <row r="49" spans="1:3">
      <c r="A49" t="s">
        <v>19</v>
      </c>
      <c r="C49" s="72"/>
    </row>
    <row r="50" spans="1:3">
      <c r="A50" t="s">
        <v>20</v>
      </c>
      <c r="C50" s="72"/>
    </row>
    <row r="51" spans="1:3">
      <c r="A51" t="s">
        <v>21</v>
      </c>
      <c r="C51" s="72"/>
    </row>
    <row r="52" spans="1:3">
      <c r="C52" s="72"/>
    </row>
    <row r="53" spans="1:3">
      <c r="C53" s="72"/>
    </row>
    <row r="54" spans="1:3">
      <c r="A54" t="s">
        <v>244</v>
      </c>
      <c r="C54" s="72"/>
    </row>
    <row r="55" spans="1:3">
      <c r="A55" t="s">
        <v>3</v>
      </c>
      <c r="C55" s="72"/>
    </row>
    <row r="56" spans="1:3">
      <c r="A56" t="s">
        <v>22</v>
      </c>
      <c r="B56" s="2">
        <v>2.5</v>
      </c>
      <c r="C56" s="72"/>
    </row>
    <row r="57" spans="1:3">
      <c r="C57" s="72"/>
    </row>
    <row r="58" spans="1:3">
      <c r="A58" t="s">
        <v>243</v>
      </c>
      <c r="C58" s="72"/>
    </row>
    <row r="59" spans="1:3">
      <c r="A59" t="s">
        <v>3</v>
      </c>
      <c r="C59" s="72"/>
    </row>
    <row r="60" spans="1:3">
      <c r="A60" t="s">
        <v>23</v>
      </c>
      <c r="C60" s="72"/>
    </row>
    <row r="61" spans="1:3">
      <c r="A61" t="s">
        <v>24</v>
      </c>
      <c r="C61" s="72"/>
    </row>
    <row r="62" spans="1:3">
      <c r="A62" t="s">
        <v>25</v>
      </c>
      <c r="B62" s="2">
        <v>2.5</v>
      </c>
      <c r="C62" s="72"/>
    </row>
    <row r="63" spans="1:3">
      <c r="A63" t="s">
        <v>26</v>
      </c>
      <c r="C63" s="72"/>
    </row>
    <row r="64" spans="1:3">
      <c r="C64" s="72"/>
    </row>
    <row r="65" spans="1:3">
      <c r="C65" s="72"/>
    </row>
    <row r="66" spans="1:3">
      <c r="A66" t="s">
        <v>242</v>
      </c>
      <c r="C66" s="72"/>
    </row>
    <row r="67" spans="1:3">
      <c r="A67" t="s">
        <v>3</v>
      </c>
      <c r="C67" s="72"/>
    </row>
    <row r="68" spans="1:3">
      <c r="A68" t="s">
        <v>27</v>
      </c>
      <c r="B68" s="2">
        <v>2.5</v>
      </c>
      <c r="C68" s="72"/>
    </row>
    <row r="69" spans="1:3">
      <c r="C69" s="72"/>
    </row>
    <row r="70" spans="1:3">
      <c r="C70" s="72"/>
    </row>
    <row r="71" spans="1:3">
      <c r="A71" t="s">
        <v>241</v>
      </c>
      <c r="C71" s="72"/>
    </row>
    <row r="72" spans="1:3">
      <c r="A72" t="s">
        <v>3</v>
      </c>
      <c r="C72" s="72"/>
    </row>
    <row r="73" spans="1:3">
      <c r="A73" t="s">
        <v>28</v>
      </c>
      <c r="C73" s="72"/>
    </row>
    <row r="74" spans="1:3">
      <c r="A74" t="s">
        <v>29</v>
      </c>
      <c r="C74" s="72"/>
    </row>
    <row r="75" spans="1:3">
      <c r="A75" t="s">
        <v>30</v>
      </c>
      <c r="C75" s="72"/>
    </row>
    <row r="76" spans="1:3">
      <c r="A76" t="s">
        <v>31</v>
      </c>
      <c r="C76" s="72"/>
    </row>
    <row r="77" spans="1:3">
      <c r="C77" s="72"/>
    </row>
    <row r="78" spans="1:3">
      <c r="C78" s="72"/>
    </row>
    <row r="79" spans="1:3">
      <c r="A79" t="s">
        <v>240</v>
      </c>
      <c r="C79" s="72"/>
    </row>
    <row r="80" spans="1:3">
      <c r="A80" t="s">
        <v>3</v>
      </c>
      <c r="C80" s="72"/>
    </row>
    <row r="81" spans="1:3">
      <c r="A81" t="s">
        <v>32</v>
      </c>
      <c r="B81" s="2">
        <v>2.5</v>
      </c>
      <c r="C81" s="72"/>
    </row>
    <row r="82" spans="1:3">
      <c r="C82" s="72"/>
    </row>
    <row r="83" spans="1:3">
      <c r="C83" s="72"/>
    </row>
    <row r="84" spans="1:3">
      <c r="A84" t="s">
        <v>239</v>
      </c>
      <c r="C84" s="72"/>
    </row>
    <row r="85" spans="1:3">
      <c r="A85" t="s">
        <v>3</v>
      </c>
      <c r="C85" s="72"/>
    </row>
    <row r="86" spans="1:3">
      <c r="A86" t="s">
        <v>33</v>
      </c>
      <c r="C86" s="72"/>
    </row>
    <row r="87" spans="1:3">
      <c r="A87" t="s">
        <v>34</v>
      </c>
      <c r="C87" s="72"/>
    </row>
    <row r="88" spans="1:3">
      <c r="A88" t="s">
        <v>35</v>
      </c>
      <c r="C88" s="72"/>
    </row>
    <row r="89" spans="1:3">
      <c r="A89" t="s">
        <v>36</v>
      </c>
      <c r="C89" s="72"/>
    </row>
    <row r="90" spans="1:3">
      <c r="C90" s="72"/>
    </row>
    <row r="91" spans="1:3">
      <c r="C91" s="72"/>
    </row>
    <row r="92" spans="1:3">
      <c r="A92" t="s">
        <v>238</v>
      </c>
      <c r="C92" s="72"/>
    </row>
    <row r="93" spans="1:3">
      <c r="A93" t="s">
        <v>3</v>
      </c>
      <c r="C93" s="72"/>
    </row>
    <row r="94" spans="1:3">
      <c r="A94" t="s">
        <v>37</v>
      </c>
      <c r="B94" s="2">
        <v>2.5</v>
      </c>
      <c r="C94" s="72"/>
    </row>
    <row r="95" spans="1:3">
      <c r="C95" s="72"/>
    </row>
    <row r="96" spans="1:3">
      <c r="C96" s="72"/>
    </row>
    <row r="97" spans="1:3">
      <c r="A97" t="s">
        <v>237</v>
      </c>
      <c r="C97" s="72"/>
    </row>
    <row r="98" spans="1:3">
      <c r="A98" t="s">
        <v>3</v>
      </c>
      <c r="C98" s="72"/>
    </row>
    <row r="99" spans="1:3">
      <c r="A99" t="s">
        <v>38</v>
      </c>
      <c r="C99" s="72"/>
    </row>
    <row r="100" spans="1:3">
      <c r="A100" t="s">
        <v>39</v>
      </c>
      <c r="C100" s="72"/>
    </row>
    <row r="101" spans="1:3">
      <c r="A101" t="s">
        <v>40</v>
      </c>
      <c r="B101" s="2">
        <v>2.5</v>
      </c>
      <c r="C101" s="72"/>
    </row>
    <row r="102" spans="1:3">
      <c r="A102" t="s">
        <v>41</v>
      </c>
      <c r="C102" s="72"/>
    </row>
    <row r="103" spans="1:3">
      <c r="C103" s="72"/>
    </row>
    <row r="104" spans="1:3">
      <c r="C104" s="72"/>
    </row>
    <row r="105" spans="1:3">
      <c r="A105" t="s">
        <v>236</v>
      </c>
      <c r="C105" s="72"/>
    </row>
    <row r="106" spans="1:3">
      <c r="C106" s="72"/>
    </row>
    <row r="107" spans="1:3">
      <c r="A107" t="s">
        <v>3</v>
      </c>
      <c r="C107" s="72"/>
    </row>
    <row r="108" spans="1:3">
      <c r="A108" t="s">
        <v>42</v>
      </c>
      <c r="B108" s="2">
        <v>2.5</v>
      </c>
      <c r="C108" s="72"/>
    </row>
    <row r="109" spans="1:3">
      <c r="C109" s="72"/>
    </row>
    <row r="110" spans="1:3">
      <c r="C110" s="72"/>
    </row>
    <row r="111" spans="1:3">
      <c r="A111" t="s">
        <v>235</v>
      </c>
      <c r="C111" s="72"/>
    </row>
    <row r="112" spans="1:3">
      <c r="C112" s="72"/>
    </row>
    <row r="113" spans="1:3">
      <c r="A113" t="s">
        <v>3</v>
      </c>
      <c r="C113" s="72"/>
    </row>
    <row r="114" spans="1:3">
      <c r="A114" t="s">
        <v>43</v>
      </c>
      <c r="C114" s="72"/>
    </row>
    <row r="115" spans="1:3">
      <c r="A115" t="s">
        <v>44</v>
      </c>
      <c r="C115" s="72"/>
    </row>
    <row r="116" spans="1:3">
      <c r="A116" t="s">
        <v>45</v>
      </c>
      <c r="B116" s="2">
        <v>2.5</v>
      </c>
      <c r="C116" s="72"/>
    </row>
    <row r="117" spans="1:3">
      <c r="A117" t="s">
        <v>46</v>
      </c>
      <c r="C117" s="72">
        <v>6.9</v>
      </c>
    </row>
    <row r="118" spans="1:3">
      <c r="C118" s="72"/>
    </row>
    <row r="119" spans="1:3">
      <c r="C119" s="72"/>
    </row>
    <row r="120" spans="1:3">
      <c r="A120" t="s">
        <v>234</v>
      </c>
      <c r="C120" s="72"/>
    </row>
    <row r="121" spans="1:3">
      <c r="C121" s="72"/>
    </row>
    <row r="122" spans="1:3">
      <c r="A122" t="s">
        <v>3</v>
      </c>
      <c r="C122" s="72"/>
    </row>
    <row r="123" spans="1:3">
      <c r="A123" t="s">
        <v>47</v>
      </c>
      <c r="C123" s="72"/>
    </row>
    <row r="124" spans="1:3">
      <c r="C124" s="72"/>
    </row>
    <row r="125" spans="1:3">
      <c r="C125" s="72"/>
    </row>
    <row r="126" spans="1:3">
      <c r="A126" t="s">
        <v>230</v>
      </c>
      <c r="C126" s="72"/>
    </row>
    <row r="127" spans="1:3">
      <c r="A127" t="s">
        <v>3</v>
      </c>
      <c r="C127" s="72"/>
    </row>
    <row r="128" spans="1:3">
      <c r="A128" t="s">
        <v>48</v>
      </c>
      <c r="C128" s="72"/>
    </row>
    <row r="129" spans="1:3">
      <c r="A129" t="s">
        <v>49</v>
      </c>
      <c r="C129" s="72"/>
    </row>
    <row r="130" spans="1:3">
      <c r="A130" t="s">
        <v>50</v>
      </c>
      <c r="C130" s="72"/>
    </row>
    <row r="131" spans="1:3">
      <c r="A131" t="s">
        <v>51</v>
      </c>
      <c r="C131" s="72"/>
    </row>
    <row r="132" spans="1:3">
      <c r="B132" s="2">
        <f>131.04+2.5</f>
        <v>133.54</v>
      </c>
      <c r="C132" s="72"/>
    </row>
    <row r="133" spans="1:3">
      <c r="A133" t="s">
        <v>228</v>
      </c>
      <c r="C133" s="72"/>
    </row>
    <row r="134" spans="1:3">
      <c r="A134" t="s">
        <v>3</v>
      </c>
      <c r="C134" s="72"/>
    </row>
    <row r="135" spans="1:3">
      <c r="A135" t="s">
        <v>52</v>
      </c>
      <c r="C135" s="72"/>
    </row>
    <row r="136" spans="1:3">
      <c r="C136" s="72"/>
    </row>
    <row r="137" spans="1:3">
      <c r="C137" s="72"/>
    </row>
    <row r="138" spans="1:3">
      <c r="A138" t="s">
        <v>227</v>
      </c>
      <c r="C138" s="72"/>
    </row>
    <row r="139" spans="1:3">
      <c r="A139" t="s">
        <v>3</v>
      </c>
      <c r="C139" s="72"/>
    </row>
    <row r="140" spans="1:3">
      <c r="A140" t="s">
        <v>53</v>
      </c>
      <c r="C140" s="72"/>
    </row>
    <row r="141" spans="1:3">
      <c r="C141" s="72"/>
    </row>
    <row r="142" spans="1:3">
      <c r="C142" s="72"/>
    </row>
    <row r="143" spans="1:3">
      <c r="A143" t="s">
        <v>223</v>
      </c>
      <c r="C143" s="72"/>
    </row>
    <row r="144" spans="1:3">
      <c r="A144" t="s">
        <v>3</v>
      </c>
      <c r="C144" s="72"/>
    </row>
    <row r="145" spans="1:3">
      <c r="A145" t="s">
        <v>54</v>
      </c>
      <c r="C145" s="72"/>
    </row>
    <row r="146" spans="1:3">
      <c r="A146" t="s">
        <v>55</v>
      </c>
      <c r="C146" s="72"/>
    </row>
    <row r="147" spans="1:3">
      <c r="A147" t="s">
        <v>56</v>
      </c>
      <c r="C147" s="72"/>
    </row>
    <row r="148" spans="1:3">
      <c r="A148" t="s">
        <v>57</v>
      </c>
      <c r="C148" s="72"/>
    </row>
    <row r="149" spans="1:3">
      <c r="C149" s="72"/>
    </row>
    <row r="150" spans="1:3">
      <c r="C150" s="72"/>
    </row>
    <row r="151" spans="1:3">
      <c r="A151" t="s">
        <v>226</v>
      </c>
      <c r="C151" s="72"/>
    </row>
    <row r="152" spans="1:3">
      <c r="A152" t="s">
        <v>3</v>
      </c>
      <c r="C152" s="72"/>
    </row>
    <row r="153" spans="1:3">
      <c r="A153" t="s">
        <v>58</v>
      </c>
      <c r="C153" s="72"/>
    </row>
    <row r="154" spans="1:3">
      <c r="B154" s="16" t="s">
        <v>63</v>
      </c>
      <c r="C154" s="73"/>
    </row>
    <row r="155" spans="1:3">
      <c r="C155" s="72"/>
    </row>
    <row r="156" spans="1:3">
      <c r="A156" t="s">
        <v>225</v>
      </c>
      <c r="C156" s="72"/>
    </row>
    <row r="157" spans="1:3">
      <c r="A157" t="s">
        <v>3</v>
      </c>
      <c r="C157" s="72"/>
    </row>
    <row r="158" spans="1:3">
      <c r="A158" t="s">
        <v>59</v>
      </c>
      <c r="C158" s="72"/>
    </row>
    <row r="159" spans="1:3">
      <c r="A159" t="s">
        <v>60</v>
      </c>
      <c r="C159" s="72"/>
    </row>
    <row r="160" spans="1:3">
      <c r="A160" t="s">
        <v>61</v>
      </c>
      <c r="C160" s="72"/>
    </row>
    <row r="161" spans="1:3">
      <c r="A161" t="s">
        <v>62</v>
      </c>
      <c r="B161" s="16" t="s">
        <v>63</v>
      </c>
      <c r="C161" s="7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Y50"/>
  <sheetViews>
    <sheetView tabSelected="1" topLeftCell="J1" workbookViewId="0">
      <pane ySplit="1" topLeftCell="A2" activePane="bottomLeft" state="frozen"/>
      <selection activeCell="E1" sqref="E1"/>
      <selection pane="bottomLeft" activeCell="V9" sqref="V9"/>
    </sheetView>
  </sheetViews>
  <sheetFormatPr baseColWidth="10" defaultColWidth="8.83203125" defaultRowHeight="15" x14ac:dyDescent="0"/>
  <cols>
    <col min="1" max="5" width="8.1640625" style="56" customWidth="1"/>
    <col min="6" max="6" width="15.5" style="56" bestFit="1" customWidth="1"/>
    <col min="7" max="7" width="10" style="56" bestFit="1" customWidth="1"/>
    <col min="8" max="8" width="10" style="56" hidden="1" customWidth="1"/>
    <col min="9" max="9" width="7" style="56" customWidth="1"/>
    <col min="10" max="10" width="11.6640625" style="56" customWidth="1"/>
    <col min="11" max="11" width="7.83203125" style="56" customWidth="1"/>
    <col min="12" max="12" width="5" style="56" bestFit="1" customWidth="1"/>
    <col min="13" max="13" width="7.83203125" style="56" customWidth="1"/>
    <col min="14" max="14" width="10" style="62" bestFit="1" customWidth="1"/>
    <col min="15" max="15" width="11.6640625" style="68" customWidth="1"/>
    <col min="16" max="16" width="11.6640625" style="71" customWidth="1"/>
    <col min="17" max="17" width="11.6640625" style="68" customWidth="1"/>
    <col min="18" max="18" width="11.6640625" style="71" customWidth="1"/>
    <col min="19" max="19" width="12.6640625" style="56" customWidth="1"/>
    <col min="20" max="20" width="11.6640625" style="71" customWidth="1"/>
    <col min="21" max="21" width="14.33203125" style="56" customWidth="1"/>
    <col min="22" max="22" width="11.33203125" style="56" bestFit="1" customWidth="1"/>
    <col min="23" max="23" width="9.83203125" style="62" customWidth="1"/>
    <col min="24" max="24" width="9.83203125" style="68" customWidth="1"/>
    <col min="25" max="25" width="11.83203125" style="56" customWidth="1"/>
    <col min="26" max="16384" width="8.83203125" style="56"/>
  </cols>
  <sheetData>
    <row r="1" spans="1:25" ht="75">
      <c r="A1" s="56" t="s">
        <v>220</v>
      </c>
      <c r="O1" s="69" t="s">
        <v>222</v>
      </c>
      <c r="P1" s="70" t="s">
        <v>231</v>
      </c>
      <c r="Q1" s="69" t="s">
        <v>229</v>
      </c>
      <c r="R1" s="70" t="s">
        <v>233</v>
      </c>
      <c r="S1" s="69" t="s">
        <v>221</v>
      </c>
      <c r="T1" s="70" t="s">
        <v>232</v>
      </c>
      <c r="U1" s="69" t="s">
        <v>224</v>
      </c>
      <c r="V1" s="69" t="s">
        <v>115</v>
      </c>
      <c r="W1" s="79" t="s">
        <v>257</v>
      </c>
      <c r="X1" s="69" t="s">
        <v>258</v>
      </c>
      <c r="Y1" s="79" t="s">
        <v>248</v>
      </c>
    </row>
    <row r="2" spans="1:25" ht="20" thickBot="1">
      <c r="A2" s="57" t="s">
        <v>176</v>
      </c>
      <c r="B2" s="57"/>
      <c r="C2" s="57"/>
      <c r="D2" s="57"/>
      <c r="E2" s="57"/>
      <c r="F2" s="57"/>
      <c r="N2" s="63" t="s">
        <v>177</v>
      </c>
    </row>
    <row r="3" spans="1:25" ht="23" thickTop="1">
      <c r="A3" s="58" t="s">
        <v>178</v>
      </c>
      <c r="B3" s="58"/>
      <c r="C3" s="58"/>
      <c r="D3" s="58"/>
      <c r="E3" s="58"/>
      <c r="F3" s="58"/>
    </row>
    <row r="4" spans="1:25">
      <c r="A4" s="59" t="s">
        <v>179</v>
      </c>
      <c r="C4" s="32" t="s">
        <v>260</v>
      </c>
      <c r="D4" s="32" t="s">
        <v>261</v>
      </c>
      <c r="E4" s="32" t="s">
        <v>262</v>
      </c>
      <c r="F4" s="32" t="s">
        <v>259</v>
      </c>
      <c r="G4" s="59" t="s">
        <v>69</v>
      </c>
      <c r="H4" s="59" t="s">
        <v>175</v>
      </c>
      <c r="I4" s="59" t="s">
        <v>70</v>
      </c>
      <c r="J4" s="59" t="s">
        <v>180</v>
      </c>
      <c r="K4" s="59" t="s">
        <v>181</v>
      </c>
      <c r="L4" s="59" t="s">
        <v>182</v>
      </c>
      <c r="M4" s="59" t="s">
        <v>183</v>
      </c>
      <c r="N4" s="64" t="s">
        <v>184</v>
      </c>
    </row>
    <row r="5" spans="1:25">
      <c r="C5" s="19">
        <v>41885</v>
      </c>
      <c r="D5" s="32">
        <v>43.21</v>
      </c>
      <c r="E5" s="19">
        <v>41886</v>
      </c>
      <c r="F5" s="32" t="s">
        <v>154</v>
      </c>
    </row>
    <row r="6" spans="1:25">
      <c r="A6" s="61" t="s">
        <v>167</v>
      </c>
      <c r="C6" s="19">
        <v>41885</v>
      </c>
      <c r="D6" s="32">
        <v>43.21</v>
      </c>
      <c r="E6" s="19">
        <v>41886</v>
      </c>
      <c r="F6" s="32" t="s">
        <v>153</v>
      </c>
      <c r="G6" s="61" t="s">
        <v>185</v>
      </c>
      <c r="I6" s="61" t="s">
        <v>218</v>
      </c>
      <c r="J6" s="61" t="s">
        <v>154</v>
      </c>
      <c r="K6" s="61" t="s">
        <v>219</v>
      </c>
      <c r="L6" s="61" t="s">
        <v>186</v>
      </c>
      <c r="M6" s="61" t="s">
        <v>64</v>
      </c>
      <c r="N6" s="65">
        <v>-43.21</v>
      </c>
      <c r="O6" s="68">
        <v>41885</v>
      </c>
      <c r="P6" s="71">
        <v>43.21</v>
      </c>
      <c r="U6" s="56" t="s">
        <v>153</v>
      </c>
      <c r="V6" s="68">
        <v>41866</v>
      </c>
    </row>
    <row r="7" spans="1:25">
      <c r="A7" s="61" t="s">
        <v>167</v>
      </c>
      <c r="C7" s="19">
        <v>41885</v>
      </c>
      <c r="D7" s="32">
        <v>43.21</v>
      </c>
      <c r="E7" s="19">
        <v>41886</v>
      </c>
      <c r="F7" s="32" t="s">
        <v>152</v>
      </c>
      <c r="G7" s="61" t="s">
        <v>185</v>
      </c>
      <c r="I7" s="61" t="s">
        <v>218</v>
      </c>
      <c r="J7" s="61" t="s">
        <v>153</v>
      </c>
      <c r="K7" s="61" t="s">
        <v>219</v>
      </c>
      <c r="L7" s="61" t="s">
        <v>186</v>
      </c>
      <c r="M7" s="61" t="s">
        <v>65</v>
      </c>
      <c r="N7" s="65">
        <v>-43.21</v>
      </c>
      <c r="S7" s="68">
        <v>41885</v>
      </c>
      <c r="T7" s="71">
        <v>43.21</v>
      </c>
      <c r="U7" s="56" t="s">
        <v>154</v>
      </c>
      <c r="V7" s="68">
        <v>41866</v>
      </c>
    </row>
    <row r="8" spans="1:25">
      <c r="A8" s="61" t="s">
        <v>167</v>
      </c>
      <c r="C8" s="19">
        <v>42103</v>
      </c>
      <c r="D8" s="32" t="s">
        <v>269</v>
      </c>
      <c r="E8" s="32"/>
      <c r="F8" s="32" t="s">
        <v>151</v>
      </c>
      <c r="G8" s="61" t="s">
        <v>185</v>
      </c>
      <c r="I8" s="61" t="s">
        <v>218</v>
      </c>
      <c r="J8" s="61" t="s">
        <v>152</v>
      </c>
      <c r="K8" s="61" t="s">
        <v>219</v>
      </c>
      <c r="L8" s="61" t="s">
        <v>186</v>
      </c>
      <c r="M8" s="61" t="s">
        <v>64</v>
      </c>
      <c r="N8" s="65">
        <v>-43.21</v>
      </c>
      <c r="S8" s="68">
        <v>41885</v>
      </c>
      <c r="T8" s="71">
        <v>43.21</v>
      </c>
      <c r="U8" s="56" t="s">
        <v>152</v>
      </c>
      <c r="V8" s="68">
        <v>41880</v>
      </c>
    </row>
    <row r="9" spans="1:25">
      <c r="A9" s="61" t="s">
        <v>167</v>
      </c>
      <c r="C9" s="19">
        <v>42103</v>
      </c>
      <c r="D9" s="32">
        <v>2.5</v>
      </c>
      <c r="E9" s="19">
        <v>42104</v>
      </c>
      <c r="F9" s="32" t="s">
        <v>245</v>
      </c>
      <c r="G9" s="61" t="s">
        <v>187</v>
      </c>
      <c r="I9" s="61" t="s">
        <v>218</v>
      </c>
      <c r="J9" s="61" t="s">
        <v>188</v>
      </c>
      <c r="K9" s="61" t="s">
        <v>219</v>
      </c>
      <c r="L9" s="61" t="s">
        <v>186</v>
      </c>
      <c r="M9" s="61" t="s">
        <v>218</v>
      </c>
      <c r="N9" s="65">
        <v>-2.5</v>
      </c>
      <c r="S9" s="68">
        <v>42103</v>
      </c>
      <c r="T9" s="81">
        <v>2.5</v>
      </c>
      <c r="U9" s="56" t="s">
        <v>149</v>
      </c>
    </row>
    <row r="10" spans="1:25">
      <c r="A10" s="61" t="s">
        <v>167</v>
      </c>
      <c r="C10" s="19">
        <v>42103</v>
      </c>
      <c r="D10" s="32">
        <v>8.75</v>
      </c>
      <c r="E10" s="19">
        <v>42104</v>
      </c>
      <c r="F10" s="32" t="s">
        <v>247</v>
      </c>
      <c r="G10" s="61" t="s">
        <v>187</v>
      </c>
      <c r="I10" s="61" t="s">
        <v>218</v>
      </c>
      <c r="J10" s="61" t="s">
        <v>189</v>
      </c>
      <c r="K10" s="61" t="s">
        <v>219</v>
      </c>
      <c r="L10" s="61" t="s">
        <v>186</v>
      </c>
      <c r="M10" s="61" t="s">
        <v>218</v>
      </c>
      <c r="N10" s="65">
        <v>-8.75</v>
      </c>
      <c r="R10" s="71">
        <v>8.75</v>
      </c>
      <c r="S10" s="68">
        <v>42103</v>
      </c>
      <c r="U10" s="56" t="s">
        <v>247</v>
      </c>
    </row>
    <row r="11" spans="1:25">
      <c r="A11" s="61" t="s">
        <v>167</v>
      </c>
      <c r="C11" s="19">
        <v>42103</v>
      </c>
      <c r="D11" s="32">
        <v>2.5</v>
      </c>
      <c r="E11" s="19">
        <v>42104</v>
      </c>
      <c r="F11" s="32" t="s">
        <v>304</v>
      </c>
      <c r="G11" s="61" t="s">
        <v>187</v>
      </c>
      <c r="I11" s="61" t="s">
        <v>218</v>
      </c>
      <c r="J11" s="61" t="s">
        <v>190</v>
      </c>
      <c r="K11" s="61" t="s">
        <v>219</v>
      </c>
      <c r="L11" s="61" t="s">
        <v>186</v>
      </c>
      <c r="M11" s="61" t="s">
        <v>218</v>
      </c>
      <c r="N11" s="65">
        <v>-2.5</v>
      </c>
      <c r="Q11" s="68">
        <v>42103</v>
      </c>
      <c r="R11" s="81">
        <v>2.5</v>
      </c>
      <c r="U11" s="56" t="s">
        <v>146</v>
      </c>
    </row>
    <row r="12" spans="1:25">
      <c r="A12" s="61" t="s">
        <v>167</v>
      </c>
      <c r="C12" s="19">
        <v>42103</v>
      </c>
      <c r="D12" s="32" t="s">
        <v>269</v>
      </c>
      <c r="E12" s="32"/>
      <c r="F12" s="27" t="s">
        <v>132</v>
      </c>
      <c r="G12" s="61" t="s">
        <v>191</v>
      </c>
      <c r="I12" s="61" t="s">
        <v>218</v>
      </c>
      <c r="J12" s="61" t="s">
        <v>192</v>
      </c>
      <c r="K12" s="61" t="s">
        <v>219</v>
      </c>
      <c r="L12" s="61" t="s">
        <v>186</v>
      </c>
      <c r="M12" s="61" t="s">
        <v>218</v>
      </c>
      <c r="N12" s="65">
        <v>-433.39</v>
      </c>
      <c r="O12" s="68">
        <v>41856</v>
      </c>
      <c r="P12" s="71">
        <v>433.39</v>
      </c>
      <c r="U12" s="56" t="s">
        <v>156</v>
      </c>
    </row>
    <row r="13" spans="1:25">
      <c r="A13" s="61" t="s">
        <v>167</v>
      </c>
      <c r="C13" s="19">
        <v>42110</v>
      </c>
      <c r="D13" s="32">
        <v>433.39</v>
      </c>
      <c r="E13" s="19">
        <v>42111</v>
      </c>
      <c r="F13" s="32" t="s">
        <v>303</v>
      </c>
      <c r="G13" s="61" t="s">
        <v>191</v>
      </c>
      <c r="I13" s="61" t="s">
        <v>218</v>
      </c>
      <c r="J13" s="61" t="s">
        <v>193</v>
      </c>
      <c r="K13" s="61" t="s">
        <v>219</v>
      </c>
      <c r="L13" s="61" t="s">
        <v>186</v>
      </c>
      <c r="M13" s="61" t="s">
        <v>218</v>
      </c>
      <c r="N13" s="65">
        <v>-22.05</v>
      </c>
      <c r="S13" s="68">
        <v>41856</v>
      </c>
      <c r="T13" s="71">
        <v>22.05</v>
      </c>
      <c r="U13" s="56" t="s">
        <v>155</v>
      </c>
    </row>
    <row r="14" spans="1:25">
      <c r="A14" s="61" t="s">
        <v>167</v>
      </c>
      <c r="C14" s="19">
        <v>42110</v>
      </c>
      <c r="D14" s="32">
        <v>22.05</v>
      </c>
      <c r="E14" s="19">
        <v>42111</v>
      </c>
      <c r="F14" s="32" t="s">
        <v>302</v>
      </c>
      <c r="G14" s="61" t="s">
        <v>191</v>
      </c>
      <c r="I14" s="61" t="s">
        <v>218</v>
      </c>
      <c r="J14" s="61" t="s">
        <v>194</v>
      </c>
      <c r="K14" s="61" t="s">
        <v>219</v>
      </c>
      <c r="L14" s="61" t="s">
        <v>186</v>
      </c>
      <c r="M14" s="61" t="s">
        <v>218</v>
      </c>
      <c r="N14" s="65">
        <v>-133.54</v>
      </c>
      <c r="O14" s="68">
        <v>42103</v>
      </c>
      <c r="P14" s="71">
        <v>131.04</v>
      </c>
      <c r="Q14" s="68">
        <v>42103</v>
      </c>
      <c r="R14" s="81">
        <v>2.5</v>
      </c>
      <c r="U14" s="56" t="s">
        <v>150</v>
      </c>
    </row>
    <row r="15" spans="1:25">
      <c r="A15" s="61" t="s">
        <v>167</v>
      </c>
      <c r="C15" s="19">
        <v>42110</v>
      </c>
      <c r="D15" s="32">
        <v>133.54</v>
      </c>
      <c r="E15" s="19">
        <v>42111</v>
      </c>
      <c r="F15" s="32" t="s">
        <v>301</v>
      </c>
      <c r="G15" s="61" t="s">
        <v>191</v>
      </c>
      <c r="I15" s="61" t="s">
        <v>218</v>
      </c>
      <c r="J15" s="61" t="s">
        <v>195</v>
      </c>
      <c r="K15" s="61" t="s">
        <v>219</v>
      </c>
      <c r="L15" s="61" t="s">
        <v>186</v>
      </c>
      <c r="M15" s="61" t="s">
        <v>218</v>
      </c>
      <c r="N15" s="65">
        <v>-2.5</v>
      </c>
      <c r="S15" s="68">
        <v>42103</v>
      </c>
      <c r="T15" s="81">
        <v>2.5</v>
      </c>
      <c r="U15" s="56" t="s">
        <v>147</v>
      </c>
    </row>
    <row r="16" spans="1:25">
      <c r="A16" s="61" t="s">
        <v>167</v>
      </c>
      <c r="C16" s="19">
        <v>42110</v>
      </c>
      <c r="D16" s="32">
        <v>2.5</v>
      </c>
      <c r="E16" s="19">
        <v>42111</v>
      </c>
      <c r="F16" s="32" t="s">
        <v>300</v>
      </c>
      <c r="G16" s="61" t="s">
        <v>191</v>
      </c>
      <c r="I16" s="61" t="s">
        <v>218</v>
      </c>
      <c r="J16" s="61" t="s">
        <v>196</v>
      </c>
      <c r="K16" s="61" t="s">
        <v>219</v>
      </c>
      <c r="L16" s="61" t="s">
        <v>186</v>
      </c>
      <c r="M16" s="61" t="s">
        <v>218</v>
      </c>
      <c r="N16" s="65">
        <v>-9.4</v>
      </c>
      <c r="O16" s="68">
        <v>42103</v>
      </c>
      <c r="P16" s="71">
        <v>6.9</v>
      </c>
      <c r="Q16" s="68">
        <v>42103</v>
      </c>
      <c r="R16" s="81">
        <v>2.5</v>
      </c>
      <c r="U16" s="56" t="s">
        <v>148</v>
      </c>
    </row>
    <row r="17" spans="1:24">
      <c r="A17" s="61" t="s">
        <v>167</v>
      </c>
      <c r="C17" s="19">
        <v>42110</v>
      </c>
      <c r="D17" s="32">
        <v>9.4</v>
      </c>
      <c r="E17" s="19">
        <v>42111</v>
      </c>
      <c r="F17" s="32" t="s">
        <v>299</v>
      </c>
      <c r="G17" s="61" t="s">
        <v>191</v>
      </c>
      <c r="I17" s="61" t="s">
        <v>218</v>
      </c>
      <c r="J17" s="61" t="s">
        <v>197</v>
      </c>
      <c r="K17" s="61" t="s">
        <v>219</v>
      </c>
      <c r="L17" s="61" t="s">
        <v>186</v>
      </c>
      <c r="M17" s="61" t="s">
        <v>218</v>
      </c>
      <c r="N17" s="65">
        <v>-2.5</v>
      </c>
      <c r="S17" s="68">
        <v>42103</v>
      </c>
      <c r="T17" s="81">
        <v>2.5</v>
      </c>
      <c r="U17" s="56" t="s">
        <v>145</v>
      </c>
    </row>
    <row r="18" spans="1:24">
      <c r="A18" s="61" t="s">
        <v>167</v>
      </c>
      <c r="C18" s="19">
        <v>42110</v>
      </c>
      <c r="D18" s="32">
        <v>2.5</v>
      </c>
      <c r="E18" s="19">
        <v>42111</v>
      </c>
      <c r="F18" s="32" t="s">
        <v>298</v>
      </c>
      <c r="G18" s="61" t="s">
        <v>191</v>
      </c>
      <c r="I18" s="61" t="s">
        <v>218</v>
      </c>
      <c r="J18" s="61" t="s">
        <v>198</v>
      </c>
      <c r="K18" s="61" t="s">
        <v>219</v>
      </c>
      <c r="L18" s="61" t="s">
        <v>186</v>
      </c>
      <c r="M18" s="61" t="s">
        <v>218</v>
      </c>
      <c r="N18" s="65">
        <v>-2.5</v>
      </c>
      <c r="Q18" s="68">
        <v>42103</v>
      </c>
      <c r="R18" s="81">
        <v>2.5</v>
      </c>
      <c r="U18" s="56" t="s">
        <v>140</v>
      </c>
    </row>
    <row r="19" spans="1:24">
      <c r="A19" s="61" t="s">
        <v>167</v>
      </c>
      <c r="C19" s="19">
        <v>42110</v>
      </c>
      <c r="D19" s="32">
        <v>2.5</v>
      </c>
      <c r="E19" s="19">
        <v>42111</v>
      </c>
      <c r="F19" s="32" t="s">
        <v>297</v>
      </c>
      <c r="G19" s="61" t="s">
        <v>191</v>
      </c>
      <c r="I19" s="61" t="s">
        <v>218</v>
      </c>
      <c r="J19" s="61" t="s">
        <v>199</v>
      </c>
      <c r="K19" s="61" t="s">
        <v>219</v>
      </c>
      <c r="L19" s="61" t="s">
        <v>186</v>
      </c>
      <c r="M19" s="61" t="s">
        <v>218</v>
      </c>
      <c r="N19" s="65">
        <v>-2.5</v>
      </c>
      <c r="S19" s="68">
        <v>42103</v>
      </c>
      <c r="T19" s="81">
        <v>2.5</v>
      </c>
      <c r="U19" s="56" t="s">
        <v>143</v>
      </c>
      <c r="V19" s="68">
        <v>41936</v>
      </c>
      <c r="W19" s="62">
        <v>22</v>
      </c>
      <c r="X19" s="68">
        <v>42107</v>
      </c>
    </row>
    <row r="20" spans="1:24">
      <c r="A20" s="61" t="s">
        <v>167</v>
      </c>
      <c r="C20" s="19">
        <v>42110</v>
      </c>
      <c r="D20" s="32">
        <v>2.5</v>
      </c>
      <c r="E20" s="19">
        <v>42111</v>
      </c>
      <c r="F20" s="32" t="s">
        <v>296</v>
      </c>
      <c r="G20" s="61" t="s">
        <v>191</v>
      </c>
      <c r="I20" s="61" t="s">
        <v>218</v>
      </c>
      <c r="J20" s="61" t="s">
        <v>200</v>
      </c>
      <c r="K20" s="61" t="s">
        <v>219</v>
      </c>
      <c r="L20" s="61" t="s">
        <v>186</v>
      </c>
      <c r="M20" s="61" t="s">
        <v>218</v>
      </c>
      <c r="N20" s="65">
        <v>-62.5</v>
      </c>
      <c r="Q20" s="68">
        <v>42103</v>
      </c>
      <c r="R20" s="71">
        <v>62.5</v>
      </c>
      <c r="U20" s="56" t="s">
        <v>144</v>
      </c>
    </row>
    <row r="21" spans="1:24">
      <c r="A21" s="61" t="s">
        <v>167</v>
      </c>
      <c r="C21" s="19">
        <v>42110</v>
      </c>
      <c r="D21" s="32">
        <v>62.5</v>
      </c>
      <c r="E21" s="19">
        <v>42111</v>
      </c>
      <c r="F21" s="32" t="s">
        <v>295</v>
      </c>
      <c r="G21" s="61" t="s">
        <v>191</v>
      </c>
      <c r="I21" s="61" t="s">
        <v>218</v>
      </c>
      <c r="J21" s="61" t="s">
        <v>201</v>
      </c>
      <c r="K21" s="61" t="s">
        <v>219</v>
      </c>
      <c r="L21" s="61" t="s">
        <v>186</v>
      </c>
      <c r="M21" s="61" t="s">
        <v>218</v>
      </c>
      <c r="N21" s="65">
        <v>-2.5</v>
      </c>
      <c r="S21" s="68">
        <v>42103</v>
      </c>
      <c r="T21" s="81">
        <v>2.5</v>
      </c>
      <c r="U21" s="56" t="s">
        <v>141</v>
      </c>
    </row>
    <row r="22" spans="1:24">
      <c r="A22" s="61" t="s">
        <v>167</v>
      </c>
      <c r="C22" s="19">
        <v>42110</v>
      </c>
      <c r="D22" s="32">
        <v>2.5</v>
      </c>
      <c r="E22" s="19">
        <v>42111</v>
      </c>
      <c r="F22" s="32" t="s">
        <v>294</v>
      </c>
      <c r="G22" s="61" t="s">
        <v>191</v>
      </c>
      <c r="I22" s="61" t="s">
        <v>218</v>
      </c>
      <c r="J22" s="61" t="s">
        <v>202</v>
      </c>
      <c r="K22" s="61" t="s">
        <v>219</v>
      </c>
      <c r="L22" s="61" t="s">
        <v>186</v>
      </c>
      <c r="M22" s="61" t="s">
        <v>218</v>
      </c>
      <c r="N22" s="65">
        <v>-16.25</v>
      </c>
      <c r="Q22" s="68">
        <v>42103</v>
      </c>
      <c r="R22" s="71">
        <v>16.25</v>
      </c>
      <c r="U22" s="56" t="s">
        <v>142</v>
      </c>
    </row>
    <row r="23" spans="1:24">
      <c r="A23" s="61" t="s">
        <v>167</v>
      </c>
      <c r="C23" s="19">
        <v>42110</v>
      </c>
      <c r="D23" s="32">
        <v>16.25</v>
      </c>
      <c r="E23" s="19">
        <v>42111</v>
      </c>
      <c r="F23" s="32" t="s">
        <v>293</v>
      </c>
      <c r="G23" s="61" t="s">
        <v>191</v>
      </c>
      <c r="I23" s="61" t="s">
        <v>218</v>
      </c>
      <c r="J23" s="61" t="s">
        <v>203</v>
      </c>
      <c r="K23" s="61" t="s">
        <v>219</v>
      </c>
      <c r="L23" s="61" t="s">
        <v>186</v>
      </c>
      <c r="M23" s="61" t="s">
        <v>218</v>
      </c>
      <c r="N23" s="65">
        <v>-2.5</v>
      </c>
      <c r="S23" s="68">
        <v>42103</v>
      </c>
      <c r="T23" s="81">
        <v>2.5</v>
      </c>
      <c r="U23" s="56" t="s">
        <v>245</v>
      </c>
    </row>
    <row r="24" spans="1:24">
      <c r="A24" s="61" t="s">
        <v>167</v>
      </c>
      <c r="C24" s="19">
        <v>42110</v>
      </c>
      <c r="D24" s="32">
        <v>2.5</v>
      </c>
      <c r="E24" s="19">
        <v>42111</v>
      </c>
      <c r="F24" s="32" t="s">
        <v>292</v>
      </c>
      <c r="G24" s="61" t="s">
        <v>191</v>
      </c>
      <c r="I24" s="61" t="s">
        <v>218</v>
      </c>
      <c r="J24" s="61" t="s">
        <v>204</v>
      </c>
      <c r="K24" s="61" t="s">
        <v>219</v>
      </c>
      <c r="L24" s="61" t="s">
        <v>186</v>
      </c>
      <c r="M24" s="61" t="s">
        <v>218</v>
      </c>
      <c r="N24" s="65">
        <v>-2.5</v>
      </c>
      <c r="S24" s="68">
        <v>42103</v>
      </c>
      <c r="T24" s="81">
        <v>2.5</v>
      </c>
      <c r="U24" s="56" t="s">
        <v>138</v>
      </c>
    </row>
    <row r="25" spans="1:24">
      <c r="A25" s="61" t="s">
        <v>167</v>
      </c>
      <c r="C25" s="19">
        <v>42110</v>
      </c>
      <c r="D25" s="32">
        <v>2.5</v>
      </c>
      <c r="E25" s="19">
        <v>42111</v>
      </c>
      <c r="F25" s="32" t="s">
        <v>291</v>
      </c>
      <c r="G25" s="61" t="s">
        <v>191</v>
      </c>
      <c r="I25" s="61" t="s">
        <v>218</v>
      </c>
      <c r="J25" s="61" t="s">
        <v>205</v>
      </c>
      <c r="K25" s="61" t="s">
        <v>219</v>
      </c>
      <c r="L25" s="61" t="s">
        <v>186</v>
      </c>
      <c r="M25" s="61" t="s">
        <v>218</v>
      </c>
      <c r="N25" s="65">
        <v>-2.5</v>
      </c>
      <c r="S25" s="68">
        <v>42103</v>
      </c>
      <c r="T25" s="81">
        <v>2.5</v>
      </c>
      <c r="U25" s="56" t="s">
        <v>137</v>
      </c>
    </row>
    <row r="26" spans="1:24">
      <c r="A26" s="61" t="s">
        <v>167</v>
      </c>
      <c r="C26" s="19">
        <v>42110</v>
      </c>
      <c r="D26" s="32">
        <v>2.5</v>
      </c>
      <c r="E26" s="19">
        <v>42111</v>
      </c>
      <c r="F26" s="32" t="s">
        <v>290</v>
      </c>
      <c r="G26" s="61" t="s">
        <v>191</v>
      </c>
      <c r="I26" s="61" t="s">
        <v>218</v>
      </c>
      <c r="J26" s="61" t="s">
        <v>206</v>
      </c>
      <c r="K26" s="61" t="s">
        <v>219</v>
      </c>
      <c r="L26" s="61" t="s">
        <v>186</v>
      </c>
      <c r="M26" s="61" t="s">
        <v>218</v>
      </c>
      <c r="N26" s="65">
        <v>-2.5</v>
      </c>
      <c r="Q26" s="68">
        <v>42103</v>
      </c>
      <c r="R26" s="81">
        <v>2.5</v>
      </c>
      <c r="U26" s="56" t="s">
        <v>136</v>
      </c>
    </row>
    <row r="27" spans="1:24">
      <c r="A27" s="61" t="s">
        <v>167</v>
      </c>
      <c r="C27" s="19">
        <v>42110</v>
      </c>
      <c r="D27" s="32">
        <v>2.5</v>
      </c>
      <c r="E27" s="19">
        <v>42111</v>
      </c>
      <c r="F27" s="32" t="s">
        <v>289</v>
      </c>
      <c r="G27" s="61" t="s">
        <v>191</v>
      </c>
      <c r="I27" s="61" t="s">
        <v>218</v>
      </c>
      <c r="J27" s="61" t="s">
        <v>207</v>
      </c>
      <c r="K27" s="61" t="s">
        <v>219</v>
      </c>
      <c r="L27" s="61" t="s">
        <v>186</v>
      </c>
      <c r="M27" s="61" t="s">
        <v>218</v>
      </c>
      <c r="N27" s="65">
        <v>-2.5</v>
      </c>
      <c r="S27" s="68">
        <v>42103</v>
      </c>
      <c r="T27" s="81">
        <v>2.5</v>
      </c>
      <c r="U27" s="56" t="s">
        <v>135</v>
      </c>
    </row>
    <row r="28" spans="1:24" s="75" customFormat="1">
      <c r="A28" s="74" t="s">
        <v>167</v>
      </c>
      <c r="C28" s="19">
        <v>42110</v>
      </c>
      <c r="D28" s="32">
        <v>2.5</v>
      </c>
      <c r="E28" s="19">
        <v>42111</v>
      </c>
      <c r="F28" s="32" t="s">
        <v>288</v>
      </c>
      <c r="G28" s="74" t="s">
        <v>191</v>
      </c>
      <c r="I28" s="74" t="s">
        <v>218</v>
      </c>
      <c r="J28" s="74" t="s">
        <v>208</v>
      </c>
      <c r="K28" s="74" t="s">
        <v>219</v>
      </c>
      <c r="L28" s="74" t="s">
        <v>186</v>
      </c>
      <c r="M28" s="74" t="s">
        <v>218</v>
      </c>
      <c r="N28" s="76">
        <v>-2.5</v>
      </c>
      <c r="O28" s="77"/>
      <c r="P28" s="78"/>
      <c r="Q28" s="77"/>
      <c r="R28" s="78"/>
      <c r="T28" s="78"/>
      <c r="W28" s="80"/>
      <c r="X28" s="77"/>
    </row>
    <row r="29" spans="1:24">
      <c r="A29" s="61" t="s">
        <v>167</v>
      </c>
      <c r="C29" s="19">
        <v>42110</v>
      </c>
      <c r="D29" s="32">
        <v>2.5</v>
      </c>
      <c r="E29" s="19">
        <v>42111</v>
      </c>
      <c r="F29" s="32" t="s">
        <v>287</v>
      </c>
      <c r="G29" s="61" t="s">
        <v>191</v>
      </c>
      <c r="I29" s="61" t="s">
        <v>218</v>
      </c>
      <c r="J29" s="61" t="s">
        <v>209</v>
      </c>
      <c r="K29" s="61" t="s">
        <v>219</v>
      </c>
      <c r="L29" s="61" t="s">
        <v>186</v>
      </c>
      <c r="M29" s="61" t="s">
        <v>218</v>
      </c>
      <c r="N29" s="65">
        <v>-12.19</v>
      </c>
      <c r="Q29" s="68">
        <v>42103</v>
      </c>
      <c r="R29" s="71">
        <v>12.19</v>
      </c>
      <c r="U29" s="56" t="s">
        <v>134</v>
      </c>
    </row>
    <row r="30" spans="1:24">
      <c r="A30" s="61" t="s">
        <v>167</v>
      </c>
      <c r="C30" s="19">
        <v>42110</v>
      </c>
      <c r="D30" s="32">
        <v>12.19</v>
      </c>
      <c r="E30" s="19">
        <v>42111</v>
      </c>
      <c r="F30" s="32" t="s">
        <v>286</v>
      </c>
      <c r="G30" s="61" t="s">
        <v>191</v>
      </c>
      <c r="I30" s="61" t="s">
        <v>218</v>
      </c>
      <c r="J30" s="61" t="s">
        <v>210</v>
      </c>
      <c r="K30" s="61" t="s">
        <v>219</v>
      </c>
      <c r="L30" s="61" t="s">
        <v>186</v>
      </c>
      <c r="M30" s="61" t="s">
        <v>218</v>
      </c>
      <c r="N30" s="65">
        <v>-2.5</v>
      </c>
      <c r="S30" s="68">
        <v>42103</v>
      </c>
      <c r="T30" s="81">
        <v>2.5</v>
      </c>
      <c r="U30" s="56" t="s">
        <v>133</v>
      </c>
    </row>
    <row r="31" spans="1:24">
      <c r="A31" s="61" t="s">
        <v>167</v>
      </c>
      <c r="C31" s="19">
        <v>42110</v>
      </c>
      <c r="D31" s="32">
        <v>2.5</v>
      </c>
      <c r="E31" s="19">
        <v>42111</v>
      </c>
      <c r="F31" s="32" t="s">
        <v>285</v>
      </c>
      <c r="G31" s="61" t="s">
        <v>191</v>
      </c>
      <c r="I31" s="61" t="s">
        <v>218</v>
      </c>
      <c r="J31" s="61" t="s">
        <v>211</v>
      </c>
      <c r="K31" s="61" t="s">
        <v>219</v>
      </c>
      <c r="L31" s="61" t="s">
        <v>186</v>
      </c>
      <c r="M31" s="61" t="s">
        <v>218</v>
      </c>
      <c r="N31" s="65">
        <v>-7.5</v>
      </c>
      <c r="S31" s="68">
        <v>42103</v>
      </c>
      <c r="T31" s="81">
        <v>7.5</v>
      </c>
      <c r="U31" s="56" t="s">
        <v>128</v>
      </c>
    </row>
    <row r="32" spans="1:24">
      <c r="A32" s="61" t="s">
        <v>167</v>
      </c>
      <c r="C32" s="19">
        <v>42110</v>
      </c>
      <c r="D32" s="32" t="s">
        <v>264</v>
      </c>
      <c r="E32" s="32"/>
      <c r="F32" s="32" t="s">
        <v>284</v>
      </c>
      <c r="G32" s="61" t="s">
        <v>191</v>
      </c>
      <c r="I32" s="61" t="s">
        <v>218</v>
      </c>
      <c r="J32" s="61" t="s">
        <v>212</v>
      </c>
      <c r="K32" s="61" t="s">
        <v>219</v>
      </c>
      <c r="L32" s="61" t="s">
        <v>186</v>
      </c>
      <c r="M32" s="61" t="s">
        <v>218</v>
      </c>
      <c r="N32" s="65">
        <v>-7.5</v>
      </c>
      <c r="S32" s="68">
        <v>42103</v>
      </c>
      <c r="T32" s="81">
        <v>7.5</v>
      </c>
      <c r="U32" s="56" t="s">
        <v>129</v>
      </c>
    </row>
    <row r="33" spans="1:24" s="75" customFormat="1">
      <c r="A33" s="74" t="s">
        <v>167</v>
      </c>
      <c r="C33" s="19">
        <v>42110</v>
      </c>
      <c r="D33" s="32" t="s">
        <v>264</v>
      </c>
      <c r="E33" s="32"/>
      <c r="F33" s="32" t="s">
        <v>283</v>
      </c>
      <c r="G33" s="74" t="s">
        <v>213</v>
      </c>
      <c r="I33" s="74" t="s">
        <v>218</v>
      </c>
      <c r="J33" s="74" t="s">
        <v>214</v>
      </c>
      <c r="K33" s="74" t="s">
        <v>219</v>
      </c>
      <c r="L33" s="74" t="s">
        <v>186</v>
      </c>
      <c r="M33" s="74" t="s">
        <v>218</v>
      </c>
      <c r="N33" s="76">
        <v>-22</v>
      </c>
      <c r="O33" s="77"/>
      <c r="P33" s="78"/>
      <c r="Q33" s="77"/>
      <c r="R33" s="78"/>
      <c r="T33" s="78"/>
      <c r="W33" s="80"/>
      <c r="X33" s="77"/>
    </row>
    <row r="34" spans="1:24" s="75" customFormat="1">
      <c r="A34" s="74" t="s">
        <v>167</v>
      </c>
      <c r="C34" s="19">
        <v>42110</v>
      </c>
      <c r="D34" s="32">
        <v>7.5</v>
      </c>
      <c r="E34" s="19">
        <v>42111</v>
      </c>
      <c r="F34" s="32" t="s">
        <v>282</v>
      </c>
      <c r="G34" s="74" t="s">
        <v>213</v>
      </c>
      <c r="I34" s="74" t="s">
        <v>218</v>
      </c>
      <c r="J34" s="74" t="s">
        <v>215</v>
      </c>
      <c r="K34" s="74" t="s">
        <v>219</v>
      </c>
      <c r="L34" s="74" t="s">
        <v>186</v>
      </c>
      <c r="M34" s="74" t="s">
        <v>218</v>
      </c>
      <c r="N34" s="76">
        <v>-22</v>
      </c>
      <c r="O34" s="77"/>
      <c r="P34" s="78"/>
      <c r="Q34" s="77"/>
      <c r="R34" s="78"/>
      <c r="T34" s="78"/>
      <c r="W34" s="80"/>
      <c r="X34" s="77"/>
    </row>
    <row r="35" spans="1:24">
      <c r="A35" s="60" t="s">
        <v>216</v>
      </c>
      <c r="C35" s="19">
        <v>42110</v>
      </c>
      <c r="D35" s="32">
        <v>7.5</v>
      </c>
      <c r="E35" s="19">
        <v>42111</v>
      </c>
      <c r="F35" s="32" t="s">
        <v>281</v>
      </c>
      <c r="N35" s="66">
        <f>ROUND(SUM(N5:N34),5)</f>
        <v>-921.7</v>
      </c>
    </row>
    <row r="36" spans="1:24" ht="16" thickBot="1">
      <c r="A36" s="60" t="s">
        <v>217</v>
      </c>
      <c r="C36" s="19">
        <v>42247</v>
      </c>
      <c r="D36" s="32" t="s">
        <v>280</v>
      </c>
      <c r="E36" s="32"/>
      <c r="F36" s="32" t="s">
        <v>279</v>
      </c>
      <c r="N36" s="67">
        <f>N35</f>
        <v>-921.7</v>
      </c>
      <c r="P36" s="71">
        <f>SUM(P5:P34)</f>
        <v>614.54</v>
      </c>
      <c r="Q36" s="71"/>
      <c r="R36" s="71">
        <f>SUM(R5:R34)</f>
        <v>112.19</v>
      </c>
      <c r="S36" s="71"/>
      <c r="T36" s="71">
        <f>SUM(T5:T34)</f>
        <v>148.47</v>
      </c>
    </row>
    <row r="37" spans="1:24">
      <c r="C37" s="19">
        <v>42247</v>
      </c>
      <c r="D37" s="32" t="s">
        <v>269</v>
      </c>
      <c r="E37" s="32"/>
      <c r="F37" s="32" t="s">
        <v>278</v>
      </c>
    </row>
    <row r="38" spans="1:24">
      <c r="C38" s="19">
        <v>42247</v>
      </c>
      <c r="D38" s="32" t="s">
        <v>269</v>
      </c>
      <c r="E38" s="32"/>
      <c r="F38" s="32" t="s">
        <v>277</v>
      </c>
    </row>
    <row r="39" spans="1:24">
      <c r="C39" s="19">
        <v>42247</v>
      </c>
      <c r="D39" s="32" t="s">
        <v>269</v>
      </c>
      <c r="E39" s="32"/>
      <c r="F39" s="32" t="s">
        <v>276</v>
      </c>
    </row>
    <row r="40" spans="1:24">
      <c r="C40" s="19">
        <v>42247</v>
      </c>
      <c r="D40" s="32" t="s">
        <v>269</v>
      </c>
      <c r="E40" s="32"/>
      <c r="F40" s="32" t="s">
        <v>275</v>
      </c>
    </row>
    <row r="41" spans="1:24">
      <c r="C41" s="19">
        <v>42247</v>
      </c>
      <c r="D41" s="32" t="s">
        <v>269</v>
      </c>
      <c r="E41" s="32"/>
      <c r="F41" s="32" t="s">
        <v>274</v>
      </c>
    </row>
    <row r="42" spans="1:24">
      <c r="C42" s="19">
        <v>42247</v>
      </c>
      <c r="D42" s="32" t="s">
        <v>269</v>
      </c>
      <c r="E42" s="32"/>
      <c r="F42" s="32" t="s">
        <v>273</v>
      </c>
    </row>
    <row r="43" spans="1:24">
      <c r="C43" s="19">
        <v>42247</v>
      </c>
      <c r="D43" s="32" t="s">
        <v>269</v>
      </c>
      <c r="E43" s="32"/>
      <c r="F43" s="32" t="s">
        <v>272</v>
      </c>
    </row>
    <row r="44" spans="1:24">
      <c r="C44" s="19">
        <v>42247</v>
      </c>
      <c r="D44" s="32" t="s">
        <v>269</v>
      </c>
      <c r="E44" s="32"/>
      <c r="F44" s="32" t="s">
        <v>271</v>
      </c>
    </row>
    <row r="45" spans="1:24">
      <c r="C45" s="19">
        <v>42247</v>
      </c>
      <c r="D45" s="32" t="s">
        <v>269</v>
      </c>
      <c r="E45" s="32"/>
      <c r="F45" s="32" t="s">
        <v>270</v>
      </c>
    </row>
    <row r="46" spans="1:24">
      <c r="C46" s="19">
        <v>42247</v>
      </c>
      <c r="D46" s="32" t="s">
        <v>269</v>
      </c>
      <c r="E46" s="32"/>
      <c r="F46" s="32" t="s">
        <v>268</v>
      </c>
    </row>
    <row r="47" spans="1:24">
      <c r="C47" s="19">
        <v>42247</v>
      </c>
      <c r="D47" s="32">
        <v>22</v>
      </c>
      <c r="E47" s="19">
        <v>42248</v>
      </c>
      <c r="F47" s="32" t="s">
        <v>267</v>
      </c>
    </row>
    <row r="48" spans="1:24">
      <c r="C48" s="19">
        <v>42247</v>
      </c>
      <c r="D48" s="32">
        <v>22</v>
      </c>
      <c r="E48" s="19">
        <v>42248</v>
      </c>
      <c r="F48" s="32" t="s">
        <v>266</v>
      </c>
    </row>
    <row r="49" spans="3:6">
      <c r="C49" s="19">
        <v>42313</v>
      </c>
      <c r="D49" s="32" t="s">
        <v>264</v>
      </c>
      <c r="E49" s="32"/>
      <c r="F49" s="32" t="s">
        <v>265</v>
      </c>
    </row>
    <row r="50" spans="3:6">
      <c r="C50" s="19">
        <v>42313</v>
      </c>
      <c r="D50" s="32" t="s">
        <v>264</v>
      </c>
      <c r="E50" s="32"/>
      <c r="F50" s="32" t="s">
        <v>263</v>
      </c>
    </row>
  </sheetData>
  <phoneticPr fontId="22" type="noConversion"/>
  <pageMargins left="0.75" right="0.75" top="1" bottom="1" header="0.5" footer="0.5"/>
  <pageSetup scale="98" fitToHeight="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47"/>
    </sheetView>
  </sheetViews>
  <sheetFormatPr baseColWidth="10" defaultRowHeight="15" x14ac:dyDescent="0"/>
  <cols>
    <col min="2" max="2" width="10.33203125" bestFit="1" customWidth="1"/>
    <col min="3" max="3" width="16" bestFit="1" customWidth="1"/>
  </cols>
  <sheetData>
    <row r="1" spans="1:4">
      <c r="A1" t="s">
        <v>259</v>
      </c>
      <c r="B1" t="s">
        <v>260</v>
      </c>
      <c r="C1" t="s">
        <v>261</v>
      </c>
      <c r="D1" t="s">
        <v>262</v>
      </c>
    </row>
    <row r="2" spans="1:4">
      <c r="A2" t="s">
        <v>154</v>
      </c>
      <c r="B2" s="19">
        <v>41885</v>
      </c>
      <c r="C2">
        <v>43.21</v>
      </c>
      <c r="D2" s="19">
        <v>41886</v>
      </c>
    </row>
    <row r="3" spans="1:4">
      <c r="A3" t="s">
        <v>153</v>
      </c>
      <c r="B3" s="19">
        <v>41885</v>
      </c>
      <c r="C3">
        <v>43.21</v>
      </c>
      <c r="D3" s="19">
        <v>41886</v>
      </c>
    </row>
    <row r="4" spans="1:4">
      <c r="A4" t="s">
        <v>152</v>
      </c>
      <c r="B4" s="19">
        <v>41885</v>
      </c>
      <c r="C4">
        <v>43.21</v>
      </c>
      <c r="D4" s="19">
        <v>41886</v>
      </c>
    </row>
    <row r="5" spans="1:4">
      <c r="A5" t="s">
        <v>151</v>
      </c>
      <c r="B5" s="19">
        <v>42103</v>
      </c>
      <c r="C5" t="s">
        <v>269</v>
      </c>
      <c r="D5" s="32"/>
    </row>
    <row r="6" spans="1:4">
      <c r="A6" t="s">
        <v>245</v>
      </c>
      <c r="B6" s="19">
        <v>42103</v>
      </c>
      <c r="C6">
        <v>2.5</v>
      </c>
      <c r="D6" s="19">
        <v>42104</v>
      </c>
    </row>
    <row r="7" spans="1:4">
      <c r="A7" t="s">
        <v>247</v>
      </c>
      <c r="B7" s="19">
        <v>42103</v>
      </c>
      <c r="C7">
        <v>8.75</v>
      </c>
      <c r="D7" s="19">
        <v>42104</v>
      </c>
    </row>
    <row r="8" spans="1:4">
      <c r="A8" t="s">
        <v>304</v>
      </c>
      <c r="B8" s="19">
        <v>42103</v>
      </c>
      <c r="C8">
        <v>2.5</v>
      </c>
      <c r="D8" s="19">
        <v>42104</v>
      </c>
    </row>
    <row r="9" spans="1:4">
      <c r="A9" t="s">
        <v>132</v>
      </c>
      <c r="B9" s="19">
        <v>42103</v>
      </c>
      <c r="C9" t="s">
        <v>269</v>
      </c>
    </row>
    <row r="10" spans="1:4">
      <c r="A10" t="s">
        <v>303</v>
      </c>
      <c r="B10" s="19">
        <v>42110</v>
      </c>
      <c r="C10">
        <v>433.39</v>
      </c>
      <c r="D10" s="19">
        <v>42111</v>
      </c>
    </row>
    <row r="11" spans="1:4">
      <c r="A11" t="s">
        <v>302</v>
      </c>
      <c r="B11" s="19">
        <v>42110</v>
      </c>
      <c r="C11">
        <v>22.05</v>
      </c>
      <c r="D11" s="19">
        <v>42111</v>
      </c>
    </row>
    <row r="12" spans="1:4">
      <c r="A12" t="s">
        <v>301</v>
      </c>
      <c r="B12" s="19">
        <v>42110</v>
      </c>
      <c r="C12">
        <v>133.54</v>
      </c>
      <c r="D12" s="19">
        <v>42111</v>
      </c>
    </row>
    <row r="13" spans="1:4">
      <c r="A13" t="s">
        <v>300</v>
      </c>
      <c r="B13" s="19">
        <v>42110</v>
      </c>
      <c r="C13">
        <v>2.5</v>
      </c>
      <c r="D13" s="19">
        <v>42111</v>
      </c>
    </row>
    <row r="14" spans="1:4">
      <c r="A14" t="s">
        <v>299</v>
      </c>
      <c r="B14" s="19">
        <v>42110</v>
      </c>
      <c r="C14">
        <v>9.4</v>
      </c>
      <c r="D14" s="19">
        <v>42111</v>
      </c>
    </row>
    <row r="15" spans="1:4">
      <c r="A15" t="s">
        <v>298</v>
      </c>
      <c r="B15" s="19">
        <v>42110</v>
      </c>
      <c r="C15">
        <v>2.5</v>
      </c>
      <c r="D15" s="19">
        <v>42111</v>
      </c>
    </row>
    <row r="16" spans="1:4">
      <c r="A16" t="s">
        <v>297</v>
      </c>
      <c r="B16" s="19">
        <v>42110</v>
      </c>
      <c r="C16">
        <v>2.5</v>
      </c>
      <c r="D16" s="19">
        <v>42111</v>
      </c>
    </row>
    <row r="17" spans="1:4">
      <c r="A17" t="s">
        <v>296</v>
      </c>
      <c r="B17" s="19">
        <v>42110</v>
      </c>
      <c r="C17">
        <v>2.5</v>
      </c>
      <c r="D17" s="19">
        <v>42111</v>
      </c>
    </row>
    <row r="18" spans="1:4">
      <c r="A18" t="s">
        <v>295</v>
      </c>
      <c r="B18" s="19">
        <v>42110</v>
      </c>
      <c r="C18">
        <v>62.5</v>
      </c>
      <c r="D18" s="19">
        <v>42111</v>
      </c>
    </row>
    <row r="19" spans="1:4">
      <c r="A19" t="s">
        <v>294</v>
      </c>
      <c r="B19" s="19">
        <v>42110</v>
      </c>
      <c r="C19">
        <v>2.5</v>
      </c>
      <c r="D19" s="19">
        <v>42111</v>
      </c>
    </row>
    <row r="20" spans="1:4">
      <c r="A20" t="s">
        <v>293</v>
      </c>
      <c r="B20" s="19">
        <v>42110</v>
      </c>
      <c r="C20">
        <v>16.25</v>
      </c>
      <c r="D20" s="19">
        <v>42111</v>
      </c>
    </row>
    <row r="21" spans="1:4">
      <c r="A21" t="s">
        <v>292</v>
      </c>
      <c r="B21" s="19">
        <v>42110</v>
      </c>
      <c r="C21">
        <v>2.5</v>
      </c>
      <c r="D21" s="19">
        <v>42111</v>
      </c>
    </row>
    <row r="22" spans="1:4">
      <c r="A22" t="s">
        <v>291</v>
      </c>
      <c r="B22" s="19">
        <v>42110</v>
      </c>
      <c r="C22">
        <v>2.5</v>
      </c>
      <c r="D22" s="19">
        <v>42111</v>
      </c>
    </row>
    <row r="23" spans="1:4">
      <c r="A23" t="s">
        <v>290</v>
      </c>
      <c r="B23" s="19">
        <v>42110</v>
      </c>
      <c r="C23">
        <v>2.5</v>
      </c>
      <c r="D23" s="19">
        <v>42111</v>
      </c>
    </row>
    <row r="24" spans="1:4">
      <c r="A24" t="s">
        <v>289</v>
      </c>
      <c r="B24" s="19">
        <v>42110</v>
      </c>
      <c r="C24">
        <v>2.5</v>
      </c>
      <c r="D24" s="19">
        <v>42111</v>
      </c>
    </row>
    <row r="25" spans="1:4">
      <c r="A25" t="s">
        <v>288</v>
      </c>
      <c r="B25" s="19">
        <v>42110</v>
      </c>
      <c r="C25">
        <v>2.5</v>
      </c>
      <c r="D25" s="19">
        <v>42111</v>
      </c>
    </row>
    <row r="26" spans="1:4">
      <c r="A26" t="s">
        <v>287</v>
      </c>
      <c r="B26" s="19">
        <v>42110</v>
      </c>
      <c r="C26">
        <v>2.5</v>
      </c>
      <c r="D26" s="19">
        <v>42111</v>
      </c>
    </row>
    <row r="27" spans="1:4">
      <c r="A27" t="s">
        <v>286</v>
      </c>
      <c r="B27" s="19">
        <v>42110</v>
      </c>
      <c r="C27">
        <v>12.19</v>
      </c>
      <c r="D27" s="19">
        <v>42111</v>
      </c>
    </row>
    <row r="28" spans="1:4">
      <c r="A28" t="s">
        <v>285</v>
      </c>
      <c r="B28" s="19">
        <v>42110</v>
      </c>
      <c r="C28">
        <v>2.5</v>
      </c>
      <c r="D28" s="19">
        <v>42111</v>
      </c>
    </row>
    <row r="29" spans="1:4">
      <c r="A29" t="s">
        <v>284</v>
      </c>
      <c r="B29" s="19">
        <v>42110</v>
      </c>
      <c r="C29" t="s">
        <v>264</v>
      </c>
      <c r="D29" s="32"/>
    </row>
    <row r="30" spans="1:4">
      <c r="A30" t="s">
        <v>283</v>
      </c>
      <c r="B30" s="19">
        <v>42110</v>
      </c>
      <c r="C30" t="s">
        <v>264</v>
      </c>
      <c r="D30" s="32"/>
    </row>
    <row r="31" spans="1:4">
      <c r="A31" t="s">
        <v>282</v>
      </c>
      <c r="B31" s="19">
        <v>42110</v>
      </c>
      <c r="C31">
        <v>7.5</v>
      </c>
      <c r="D31" s="19">
        <v>42111</v>
      </c>
    </row>
    <row r="32" spans="1:4">
      <c r="A32" t="s">
        <v>281</v>
      </c>
      <c r="B32" s="19">
        <v>42110</v>
      </c>
      <c r="C32">
        <v>7.5</v>
      </c>
      <c r="D32" s="19">
        <v>42111</v>
      </c>
    </row>
    <row r="33" spans="1:4">
      <c r="A33" t="s">
        <v>279</v>
      </c>
      <c r="B33" s="19">
        <v>42247</v>
      </c>
      <c r="C33" t="s">
        <v>280</v>
      </c>
      <c r="D33" s="32"/>
    </row>
    <row r="34" spans="1:4">
      <c r="A34" t="s">
        <v>278</v>
      </c>
      <c r="B34" s="19">
        <v>42247</v>
      </c>
      <c r="C34" t="s">
        <v>269</v>
      </c>
      <c r="D34" s="32"/>
    </row>
    <row r="35" spans="1:4">
      <c r="A35" t="s">
        <v>277</v>
      </c>
      <c r="B35" s="19">
        <v>42247</v>
      </c>
      <c r="C35" t="s">
        <v>269</v>
      </c>
      <c r="D35" s="32"/>
    </row>
    <row r="36" spans="1:4">
      <c r="A36" t="s">
        <v>276</v>
      </c>
      <c r="B36" s="19">
        <v>42247</v>
      </c>
      <c r="C36" t="s">
        <v>269</v>
      </c>
      <c r="D36" s="32"/>
    </row>
    <row r="37" spans="1:4">
      <c r="A37" t="s">
        <v>275</v>
      </c>
      <c r="B37" s="19">
        <v>42247</v>
      </c>
      <c r="C37" t="s">
        <v>269</v>
      </c>
      <c r="D37" s="32"/>
    </row>
    <row r="38" spans="1:4">
      <c r="A38" t="s">
        <v>274</v>
      </c>
      <c r="B38" s="19">
        <v>42247</v>
      </c>
      <c r="C38" t="s">
        <v>269</v>
      </c>
      <c r="D38" s="32"/>
    </row>
    <row r="39" spans="1:4">
      <c r="A39" t="s">
        <v>273</v>
      </c>
      <c r="B39" s="19">
        <v>42247</v>
      </c>
      <c r="C39" t="s">
        <v>269</v>
      </c>
      <c r="D39" s="32"/>
    </row>
    <row r="40" spans="1:4">
      <c r="A40" t="s">
        <v>272</v>
      </c>
      <c r="B40" s="19">
        <v>42247</v>
      </c>
      <c r="C40" t="s">
        <v>269</v>
      </c>
    </row>
    <row r="41" spans="1:4">
      <c r="A41" t="s">
        <v>271</v>
      </c>
      <c r="B41" s="19">
        <v>42247</v>
      </c>
      <c r="C41" t="s">
        <v>269</v>
      </c>
      <c r="D41" s="32"/>
    </row>
    <row r="42" spans="1:4">
      <c r="A42" t="s">
        <v>270</v>
      </c>
      <c r="B42" s="19">
        <v>42247</v>
      </c>
      <c r="C42" t="s">
        <v>269</v>
      </c>
      <c r="D42" s="32"/>
    </row>
    <row r="43" spans="1:4">
      <c r="A43" t="s">
        <v>268</v>
      </c>
      <c r="B43" s="19">
        <v>42247</v>
      </c>
      <c r="C43" t="s">
        <v>269</v>
      </c>
      <c r="D43" s="32"/>
    </row>
    <row r="44" spans="1:4">
      <c r="A44" t="s">
        <v>267</v>
      </c>
      <c r="B44" s="19">
        <v>42247</v>
      </c>
      <c r="C44">
        <v>22</v>
      </c>
      <c r="D44" s="19">
        <v>42248</v>
      </c>
    </row>
    <row r="45" spans="1:4">
      <c r="A45" t="s">
        <v>266</v>
      </c>
      <c r="B45" s="19">
        <v>42247</v>
      </c>
      <c r="C45">
        <v>22</v>
      </c>
      <c r="D45" s="19">
        <v>42248</v>
      </c>
    </row>
    <row r="46" spans="1:4">
      <c r="A46" t="s">
        <v>265</v>
      </c>
      <c r="B46" s="19">
        <v>42313</v>
      </c>
      <c r="C46" t="s">
        <v>264</v>
      </c>
      <c r="D46" s="32"/>
    </row>
    <row r="47" spans="1:4">
      <c r="A47" t="s">
        <v>263</v>
      </c>
      <c r="B47" s="19">
        <v>42313</v>
      </c>
      <c r="C47" t="s">
        <v>264</v>
      </c>
      <c r="D47" s="32"/>
    </row>
  </sheetData>
  <sortState ref="A2:D47">
    <sortCondition ref="A2:A4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5" zoomScale="150" zoomScaleNormal="150" zoomScalePageLayoutView="150" workbookViewId="0">
      <pane ySplit="1" topLeftCell="A12" activePane="bottomLeft" state="frozen"/>
      <selection activeCell="C5" sqref="C5"/>
      <selection pane="bottomLeft" activeCell="A22" sqref="A22:XFD23"/>
    </sheetView>
  </sheetViews>
  <sheetFormatPr baseColWidth="10" defaultRowHeight="15" x14ac:dyDescent="0"/>
  <cols>
    <col min="1" max="1" width="10" bestFit="1" customWidth="1"/>
    <col min="2" max="2" width="15.83203125" bestFit="1" customWidth="1"/>
    <col min="3" max="3" width="8.33203125" bestFit="1" customWidth="1"/>
    <col min="4" max="4" width="6.6640625" bestFit="1" customWidth="1"/>
    <col min="5" max="5" width="8.33203125" bestFit="1" customWidth="1"/>
    <col min="6" max="6" width="10" bestFit="1" customWidth="1"/>
    <col min="7" max="7" width="12.5" bestFit="1" customWidth="1"/>
    <col min="8" max="8" width="9.1640625" bestFit="1" customWidth="1"/>
    <col min="9" max="9" width="8.33203125" bestFit="1" customWidth="1"/>
    <col min="10" max="10" width="9.1640625" bestFit="1" customWidth="1"/>
    <col min="11" max="11" width="5.83203125" bestFit="1" customWidth="1"/>
    <col min="13" max="13" width="11.5" style="1" customWidth="1"/>
    <col min="14" max="14" width="10.83203125" style="1"/>
  </cols>
  <sheetData>
    <row r="1" spans="1:16" ht="21">
      <c r="A1" s="89" t="s">
        <v>66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6">
      <c r="A2" s="3" t="s">
        <v>67</v>
      </c>
    </row>
    <row r="3" spans="1:16">
      <c r="A3" s="4" t="s">
        <v>68</v>
      </c>
    </row>
    <row r="4" spans="1:16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6" ht="51" customHeight="1">
      <c r="A5" s="5" t="s">
        <v>69</v>
      </c>
      <c r="B5" s="5" t="s">
        <v>70</v>
      </c>
      <c r="C5" s="5" t="s">
        <v>71</v>
      </c>
      <c r="D5" s="5" t="s">
        <v>72</v>
      </c>
      <c r="E5" s="5" t="s">
        <v>73</v>
      </c>
      <c r="F5" s="5" t="s">
        <v>168</v>
      </c>
      <c r="G5" s="5" t="s">
        <v>169</v>
      </c>
      <c r="H5" s="5" t="s">
        <v>76</v>
      </c>
      <c r="I5" s="5" t="s">
        <v>77</v>
      </c>
      <c r="J5" s="5" t="s">
        <v>78</v>
      </c>
      <c r="K5" s="5" t="s">
        <v>79</v>
      </c>
      <c r="L5" s="6" t="s">
        <v>80</v>
      </c>
      <c r="M5" s="14" t="s">
        <v>81</v>
      </c>
      <c r="N5" s="14" t="s">
        <v>104</v>
      </c>
    </row>
    <row r="6" spans="1:16" s="17" customFormat="1">
      <c r="A6" s="33">
        <v>42347</v>
      </c>
      <c r="B6" s="7" t="s">
        <v>87</v>
      </c>
      <c r="C6" s="8">
        <v>318.39999999999998</v>
      </c>
      <c r="D6" s="9">
        <v>14.75</v>
      </c>
      <c r="E6" s="8">
        <v>31.91</v>
      </c>
      <c r="F6" s="8">
        <v>18.440000000000001</v>
      </c>
      <c r="G6" s="8">
        <v>18.440000000000001</v>
      </c>
      <c r="H6" s="8">
        <v>368.75</v>
      </c>
      <c r="I6" s="8">
        <v>29.33</v>
      </c>
      <c r="J6" s="10">
        <v>416.52</v>
      </c>
      <c r="K6" s="7" t="s">
        <v>84</v>
      </c>
    </row>
    <row r="7" spans="1:16" s="17" customFormat="1">
      <c r="A7" s="33">
        <v>42249</v>
      </c>
      <c r="B7" s="7" t="s">
        <v>87</v>
      </c>
      <c r="C7" s="8">
        <v>375.66</v>
      </c>
      <c r="D7" s="9">
        <v>17.600000000000001</v>
      </c>
      <c r="E7" s="8">
        <v>42.34</v>
      </c>
      <c r="F7" s="8">
        <v>22</v>
      </c>
      <c r="G7" s="8">
        <v>22</v>
      </c>
      <c r="H7" s="8">
        <v>440</v>
      </c>
      <c r="I7" s="8">
        <v>34.979999999999997</v>
      </c>
      <c r="J7" s="10">
        <v>496.98</v>
      </c>
      <c r="K7" s="7" t="s">
        <v>84</v>
      </c>
    </row>
    <row r="8" spans="1:16">
      <c r="A8" s="7" t="s">
        <v>82</v>
      </c>
      <c r="B8" s="7" t="s">
        <v>83</v>
      </c>
      <c r="C8" s="8">
        <v>43.67</v>
      </c>
      <c r="D8" s="9">
        <v>1</v>
      </c>
      <c r="E8" s="8">
        <v>3.83</v>
      </c>
      <c r="F8" s="8">
        <v>2.5</v>
      </c>
      <c r="G8" s="8">
        <v>2.5</v>
      </c>
      <c r="H8" s="8">
        <v>50</v>
      </c>
      <c r="I8" s="8">
        <v>3.98</v>
      </c>
      <c r="J8" s="10">
        <v>56.48</v>
      </c>
      <c r="K8" s="7" t="s">
        <v>84</v>
      </c>
      <c r="L8" s="17"/>
      <c r="M8" s="17"/>
      <c r="N8" s="17"/>
      <c r="O8" s="17"/>
      <c r="P8" s="17"/>
    </row>
    <row r="9" spans="1:16">
      <c r="A9" s="7" t="s">
        <v>85</v>
      </c>
      <c r="B9" s="7" t="s">
        <v>83</v>
      </c>
      <c r="C9" s="8">
        <v>87.35</v>
      </c>
      <c r="D9" s="9">
        <v>2</v>
      </c>
      <c r="E9" s="8">
        <v>7.65</v>
      </c>
      <c r="F9" s="8">
        <v>5</v>
      </c>
      <c r="G9" s="8">
        <v>5</v>
      </c>
      <c r="H9" s="8">
        <v>100</v>
      </c>
      <c r="I9" s="8">
        <v>7.95</v>
      </c>
      <c r="J9" s="10">
        <v>112.95</v>
      </c>
      <c r="K9" s="7" t="s">
        <v>84</v>
      </c>
    </row>
    <row r="10" spans="1:16">
      <c r="A10" s="7" t="s">
        <v>86</v>
      </c>
      <c r="B10" s="7" t="s">
        <v>83</v>
      </c>
      <c r="C10" s="8">
        <v>43.68</v>
      </c>
      <c r="D10" s="9">
        <v>1</v>
      </c>
      <c r="E10" s="8">
        <v>3.82</v>
      </c>
      <c r="F10" s="8">
        <v>2.5</v>
      </c>
      <c r="G10" s="8">
        <v>2.5</v>
      </c>
      <c r="H10" s="8">
        <v>50</v>
      </c>
      <c r="I10" s="8">
        <v>3.97</v>
      </c>
      <c r="J10" s="10">
        <v>56.47</v>
      </c>
      <c r="K10" s="7" t="s">
        <v>84</v>
      </c>
    </row>
    <row r="11" spans="1:16">
      <c r="A11" s="7" t="s">
        <v>86</v>
      </c>
      <c r="B11" s="7" t="s">
        <v>87</v>
      </c>
      <c r="C11" s="8">
        <v>178.93</v>
      </c>
      <c r="D11" s="9">
        <v>7.75</v>
      </c>
      <c r="E11" s="8">
        <v>14.82</v>
      </c>
      <c r="F11" s="8">
        <v>0</v>
      </c>
      <c r="G11" s="8">
        <v>0</v>
      </c>
      <c r="H11" s="8">
        <v>193.75</v>
      </c>
      <c r="I11" s="8">
        <v>15.4</v>
      </c>
      <c r="J11" s="10">
        <v>209.15</v>
      </c>
      <c r="K11" s="7" t="s">
        <v>84</v>
      </c>
    </row>
    <row r="12" spans="1:16">
      <c r="A12" s="7" t="s">
        <v>88</v>
      </c>
      <c r="B12" s="7" t="s">
        <v>83</v>
      </c>
      <c r="C12" s="8">
        <v>43.67</v>
      </c>
      <c r="D12" s="9">
        <v>1</v>
      </c>
      <c r="E12" s="8">
        <v>3.83</v>
      </c>
      <c r="F12" s="8">
        <v>2.5</v>
      </c>
      <c r="G12" s="8">
        <v>2.5</v>
      </c>
      <c r="H12" s="8">
        <v>50</v>
      </c>
      <c r="I12" s="8">
        <v>3.98</v>
      </c>
      <c r="J12" s="10">
        <v>56.48</v>
      </c>
      <c r="K12" s="7" t="s">
        <v>84</v>
      </c>
    </row>
    <row r="13" spans="1:16">
      <c r="A13" s="7" t="s">
        <v>89</v>
      </c>
      <c r="B13" s="7" t="s">
        <v>83</v>
      </c>
      <c r="C13" s="8">
        <v>203.67</v>
      </c>
      <c r="D13" s="9">
        <v>1</v>
      </c>
      <c r="E13" s="8">
        <v>3.83</v>
      </c>
      <c r="F13" s="8">
        <v>2.5</v>
      </c>
      <c r="G13" s="8">
        <v>2.5</v>
      </c>
      <c r="H13" s="8">
        <v>210</v>
      </c>
      <c r="I13" s="8">
        <v>3.98</v>
      </c>
      <c r="J13" s="10">
        <v>216.48</v>
      </c>
      <c r="K13" s="7" t="s">
        <v>84</v>
      </c>
    </row>
    <row r="14" spans="1:16">
      <c r="A14" s="7" t="s">
        <v>90</v>
      </c>
      <c r="B14" s="7" t="s">
        <v>83</v>
      </c>
      <c r="C14" s="8">
        <v>43.68</v>
      </c>
      <c r="D14" s="9">
        <v>1</v>
      </c>
      <c r="E14" s="8">
        <v>3.82</v>
      </c>
      <c r="F14" s="8">
        <v>2.5</v>
      </c>
      <c r="G14" s="8">
        <v>2.5</v>
      </c>
      <c r="H14" s="8">
        <v>50</v>
      </c>
      <c r="I14" s="8">
        <v>3.97</v>
      </c>
      <c r="J14" s="10">
        <v>56.47</v>
      </c>
      <c r="K14" s="7" t="s">
        <v>84</v>
      </c>
    </row>
    <row r="15" spans="1:16">
      <c r="A15" s="7" t="s">
        <v>90</v>
      </c>
      <c r="B15" s="7" t="s">
        <v>87</v>
      </c>
      <c r="C15" s="8">
        <v>115.43</v>
      </c>
      <c r="D15" s="9">
        <v>5</v>
      </c>
      <c r="E15" s="8">
        <v>9.57</v>
      </c>
      <c r="F15" s="8">
        <v>0</v>
      </c>
      <c r="G15" s="8">
        <v>0</v>
      </c>
      <c r="H15" s="8">
        <v>125</v>
      </c>
      <c r="I15" s="8">
        <v>9.57</v>
      </c>
      <c r="J15" s="10">
        <v>134.57</v>
      </c>
      <c r="K15" s="7" t="s">
        <v>84</v>
      </c>
    </row>
    <row r="16" spans="1:16">
      <c r="A16" s="7" t="s">
        <v>91</v>
      </c>
      <c r="B16" s="7" t="s">
        <v>83</v>
      </c>
      <c r="C16" s="8">
        <v>43.67</v>
      </c>
      <c r="D16" s="9">
        <v>1</v>
      </c>
      <c r="E16" s="8">
        <v>3.83</v>
      </c>
      <c r="F16" s="8">
        <v>2.5</v>
      </c>
      <c r="G16" s="8">
        <v>2.5</v>
      </c>
      <c r="H16" s="8">
        <v>50</v>
      </c>
      <c r="I16" s="8">
        <v>3.98</v>
      </c>
      <c r="J16" s="10">
        <v>56.48</v>
      </c>
      <c r="K16" s="7" t="s">
        <v>84</v>
      </c>
    </row>
    <row r="17" spans="1:14">
      <c r="A17" s="7" t="s">
        <v>92</v>
      </c>
      <c r="B17" s="7" t="s">
        <v>83</v>
      </c>
      <c r="C17" s="8">
        <v>43.68</v>
      </c>
      <c r="D17" s="9">
        <v>1</v>
      </c>
      <c r="E17" s="8">
        <v>3.82</v>
      </c>
      <c r="F17" s="8">
        <v>2.5</v>
      </c>
      <c r="G17" s="8">
        <v>2.5</v>
      </c>
      <c r="H17" s="8">
        <v>50</v>
      </c>
      <c r="I17" s="8">
        <v>3.97</v>
      </c>
      <c r="J17" s="10">
        <v>56.47</v>
      </c>
      <c r="K17" s="7" t="s">
        <v>84</v>
      </c>
    </row>
    <row r="18" spans="1:14">
      <c r="A18" s="7" t="s">
        <v>92</v>
      </c>
      <c r="B18" s="7" t="s">
        <v>87</v>
      </c>
      <c r="C18" s="8">
        <v>253.97</v>
      </c>
      <c r="D18" s="9">
        <v>11</v>
      </c>
      <c r="E18" s="8">
        <v>21.03</v>
      </c>
      <c r="F18" s="8">
        <v>0</v>
      </c>
      <c r="G18" s="8">
        <v>0</v>
      </c>
      <c r="H18" s="8">
        <v>275</v>
      </c>
      <c r="I18" s="8">
        <v>21.03</v>
      </c>
      <c r="J18" s="10">
        <v>296.02999999999997</v>
      </c>
      <c r="K18" s="7" t="s">
        <v>84</v>
      </c>
    </row>
    <row r="19" spans="1:14">
      <c r="A19" s="7" t="s">
        <v>93</v>
      </c>
      <c r="B19" s="7" t="s">
        <v>83</v>
      </c>
      <c r="C19" s="8">
        <v>43.67</v>
      </c>
      <c r="D19" s="9">
        <v>1</v>
      </c>
      <c r="E19" s="8">
        <v>3.83</v>
      </c>
      <c r="F19" s="8">
        <v>2.5</v>
      </c>
      <c r="G19" s="8">
        <v>2.5</v>
      </c>
      <c r="H19" s="8">
        <v>50</v>
      </c>
      <c r="I19" s="8">
        <v>3.98</v>
      </c>
      <c r="J19" s="10">
        <v>56.48</v>
      </c>
      <c r="K19" s="7" t="s">
        <v>84</v>
      </c>
    </row>
    <row r="20" spans="1:14">
      <c r="A20" s="7" t="s">
        <v>93</v>
      </c>
      <c r="B20" s="7" t="s">
        <v>87</v>
      </c>
      <c r="C20" s="8">
        <v>981.36</v>
      </c>
      <c r="D20" s="9">
        <v>48</v>
      </c>
      <c r="E20" s="8">
        <v>218.64</v>
      </c>
      <c r="F20" s="8">
        <v>0</v>
      </c>
      <c r="G20" s="8">
        <v>0</v>
      </c>
      <c r="H20" s="8">
        <v>1200</v>
      </c>
      <c r="I20" s="8">
        <v>91.8</v>
      </c>
      <c r="J20" s="10">
        <v>1291.8</v>
      </c>
      <c r="K20" s="7" t="s">
        <v>84</v>
      </c>
    </row>
    <row r="21" spans="1:14">
      <c r="A21" s="7" t="s">
        <v>94</v>
      </c>
      <c r="B21" s="7" t="s">
        <v>83</v>
      </c>
      <c r="C21" s="8">
        <v>43.68</v>
      </c>
      <c r="D21" s="9">
        <v>1</v>
      </c>
      <c r="E21" s="8">
        <v>3.82</v>
      </c>
      <c r="F21" s="8">
        <v>2.5</v>
      </c>
      <c r="G21" s="8">
        <v>2.5</v>
      </c>
      <c r="H21" s="8">
        <v>50</v>
      </c>
      <c r="I21" s="8">
        <v>3.97</v>
      </c>
      <c r="J21" s="10">
        <v>56.47</v>
      </c>
      <c r="K21" s="7" t="s">
        <v>84</v>
      </c>
    </row>
    <row r="22" spans="1:14">
      <c r="A22" s="7" t="s">
        <v>95</v>
      </c>
      <c r="B22" s="7" t="s">
        <v>83</v>
      </c>
      <c r="C22" s="8">
        <v>43.67</v>
      </c>
      <c r="D22" s="9">
        <v>1</v>
      </c>
      <c r="E22" s="8">
        <v>3.83</v>
      </c>
      <c r="F22" s="8">
        <v>2.5</v>
      </c>
      <c r="G22" s="8">
        <v>2.5</v>
      </c>
      <c r="H22" s="8">
        <v>50</v>
      </c>
      <c r="I22" s="8">
        <v>3.98</v>
      </c>
      <c r="J22" s="10">
        <v>56.48</v>
      </c>
      <c r="K22" s="7" t="s">
        <v>84</v>
      </c>
    </row>
    <row r="23" spans="1:14">
      <c r="A23" s="7" t="s">
        <v>95</v>
      </c>
      <c r="B23" s="7" t="s">
        <v>87</v>
      </c>
      <c r="C23" s="8">
        <v>127.45</v>
      </c>
      <c r="D23" s="9">
        <v>6</v>
      </c>
      <c r="E23" s="8">
        <v>10.55</v>
      </c>
      <c r="F23" s="8">
        <v>0</v>
      </c>
      <c r="G23" s="8">
        <v>0</v>
      </c>
      <c r="H23" s="8">
        <v>138</v>
      </c>
      <c r="I23" s="8">
        <v>10.55</v>
      </c>
      <c r="J23" s="10">
        <v>148.55000000000001</v>
      </c>
      <c r="K23" s="7" t="s">
        <v>84</v>
      </c>
    </row>
    <row r="24" spans="1:14">
      <c r="A24" s="7" t="s">
        <v>96</v>
      </c>
      <c r="B24" s="7" t="s">
        <v>83</v>
      </c>
      <c r="C24" s="8">
        <v>46.18</v>
      </c>
      <c r="D24" s="9">
        <v>1</v>
      </c>
      <c r="E24" s="8">
        <v>3.82</v>
      </c>
      <c r="F24" s="8">
        <v>0</v>
      </c>
      <c r="G24" s="8">
        <v>0</v>
      </c>
      <c r="H24" s="8">
        <v>50</v>
      </c>
      <c r="I24" s="8">
        <v>3.97</v>
      </c>
      <c r="J24" s="10">
        <v>53.97</v>
      </c>
      <c r="K24" s="7" t="s">
        <v>84</v>
      </c>
      <c r="L24" s="13">
        <v>2.5</v>
      </c>
      <c r="N24" s="1">
        <v>2.5</v>
      </c>
    </row>
    <row r="25" spans="1:14">
      <c r="A25" s="7" t="s">
        <v>96</v>
      </c>
      <c r="B25" s="7" t="s">
        <v>87</v>
      </c>
      <c r="C25" s="8">
        <v>813.26</v>
      </c>
      <c r="D25" s="9">
        <v>42.35</v>
      </c>
      <c r="E25" s="8">
        <v>160.79</v>
      </c>
      <c r="F25" s="8">
        <v>0</v>
      </c>
      <c r="G25" s="8">
        <v>0</v>
      </c>
      <c r="H25" s="8">
        <v>974.05</v>
      </c>
      <c r="I25" s="8">
        <v>74.52</v>
      </c>
      <c r="J25" s="10">
        <v>1048.57</v>
      </c>
      <c r="K25" s="7" t="s">
        <v>84</v>
      </c>
      <c r="L25" s="13">
        <v>131.04</v>
      </c>
    </row>
    <row r="26" spans="1:14">
      <c r="A26" s="7" t="s">
        <v>97</v>
      </c>
      <c r="B26" s="7" t="s">
        <v>83</v>
      </c>
      <c r="C26" s="8">
        <v>92.35</v>
      </c>
      <c r="D26" s="9">
        <v>2</v>
      </c>
      <c r="E26" s="8">
        <v>7.65</v>
      </c>
      <c r="F26" s="8">
        <v>0</v>
      </c>
      <c r="G26" s="8">
        <v>0</v>
      </c>
      <c r="H26" s="8">
        <v>100</v>
      </c>
      <c r="I26" s="8">
        <v>7.95</v>
      </c>
      <c r="J26" s="10">
        <v>107.95</v>
      </c>
      <c r="K26" s="7" t="s">
        <v>84</v>
      </c>
    </row>
    <row r="27" spans="1:14">
      <c r="A27" s="7" t="s">
        <v>97</v>
      </c>
      <c r="B27" s="7" t="s">
        <v>87</v>
      </c>
      <c r="C27" s="8">
        <v>1193.72</v>
      </c>
      <c r="D27" s="9">
        <v>65.08</v>
      </c>
      <c r="E27" s="8">
        <v>303.12</v>
      </c>
      <c r="F27" s="8">
        <v>0</v>
      </c>
      <c r="G27" s="8">
        <v>0</v>
      </c>
      <c r="H27" s="8">
        <v>1496.84</v>
      </c>
      <c r="I27" s="8">
        <v>114.51</v>
      </c>
      <c r="J27" s="10">
        <v>1611.35</v>
      </c>
      <c r="K27" s="7" t="s">
        <v>84</v>
      </c>
      <c r="M27" s="1">
        <v>43.21</v>
      </c>
      <c r="N27" s="1">
        <v>43.21</v>
      </c>
    </row>
    <row r="28" spans="1:14">
      <c r="A28" s="7" t="s">
        <v>98</v>
      </c>
      <c r="B28" s="7" t="s">
        <v>83</v>
      </c>
      <c r="C28" s="8">
        <v>46.17</v>
      </c>
      <c r="D28" s="9">
        <v>1</v>
      </c>
      <c r="E28" s="8">
        <v>3.83</v>
      </c>
      <c r="F28" s="8">
        <v>0</v>
      </c>
      <c r="G28" s="8">
        <v>0</v>
      </c>
      <c r="H28" s="8">
        <v>50</v>
      </c>
      <c r="I28" s="8">
        <v>3.98</v>
      </c>
      <c r="J28" s="10">
        <v>53.98</v>
      </c>
      <c r="K28" s="7" t="s">
        <v>84</v>
      </c>
    </row>
    <row r="29" spans="1:14">
      <c r="A29" s="7" t="s">
        <v>98</v>
      </c>
      <c r="B29" s="7" t="s">
        <v>87</v>
      </c>
      <c r="C29" s="8">
        <v>354.24</v>
      </c>
      <c r="D29" s="9">
        <v>17</v>
      </c>
      <c r="E29" s="8">
        <v>36.76</v>
      </c>
      <c r="F29" s="8">
        <v>0</v>
      </c>
      <c r="G29" s="8">
        <v>0</v>
      </c>
      <c r="H29" s="8">
        <v>391</v>
      </c>
      <c r="I29" s="8">
        <v>29.91</v>
      </c>
      <c r="J29" s="10">
        <v>420.91</v>
      </c>
      <c r="K29" s="7" t="s">
        <v>84</v>
      </c>
    </row>
    <row r="30" spans="1:14">
      <c r="A30" s="7" t="s">
        <v>99</v>
      </c>
      <c r="B30" s="7" t="s">
        <v>83</v>
      </c>
      <c r="C30" s="8">
        <v>46.18</v>
      </c>
      <c r="D30" s="9">
        <v>1</v>
      </c>
      <c r="E30" s="8">
        <v>3.82</v>
      </c>
      <c r="F30" s="8">
        <v>0</v>
      </c>
      <c r="G30" s="8">
        <v>0</v>
      </c>
      <c r="H30" s="8">
        <v>50</v>
      </c>
      <c r="I30" s="8">
        <v>3.97</v>
      </c>
      <c r="J30" s="10">
        <v>53.97</v>
      </c>
      <c r="K30" s="7" t="s">
        <v>84</v>
      </c>
    </row>
    <row r="31" spans="1:14">
      <c r="A31" s="7" t="s">
        <v>99</v>
      </c>
      <c r="B31" s="7" t="s">
        <v>87</v>
      </c>
      <c r="C31" s="8">
        <v>909.94</v>
      </c>
      <c r="D31" s="9">
        <v>48</v>
      </c>
      <c r="E31" s="8">
        <v>194.06</v>
      </c>
      <c r="F31" s="8">
        <v>0</v>
      </c>
      <c r="G31" s="8">
        <v>0</v>
      </c>
      <c r="H31" s="8">
        <v>1104</v>
      </c>
      <c r="I31" s="8">
        <v>86.47</v>
      </c>
      <c r="J31" s="10">
        <v>1190.47</v>
      </c>
      <c r="K31" s="7" t="s">
        <v>84</v>
      </c>
    </row>
    <row r="32" spans="1:14">
      <c r="A32" s="7" t="s">
        <v>100</v>
      </c>
      <c r="B32" s="7" t="s">
        <v>83</v>
      </c>
      <c r="C32" s="8">
        <v>46.17</v>
      </c>
      <c r="D32" s="9">
        <v>1</v>
      </c>
      <c r="E32" s="8">
        <v>3.83</v>
      </c>
      <c r="F32" s="8">
        <v>0</v>
      </c>
      <c r="G32" s="8">
        <v>0</v>
      </c>
      <c r="H32" s="8">
        <v>50</v>
      </c>
      <c r="I32" s="8">
        <v>3.98</v>
      </c>
      <c r="J32" s="10">
        <v>53.98</v>
      </c>
      <c r="K32" s="7" t="s">
        <v>84</v>
      </c>
      <c r="M32" s="1">
        <v>433.39</v>
      </c>
      <c r="N32" s="1">
        <v>22.05</v>
      </c>
    </row>
    <row r="33" spans="1:11">
      <c r="A33" s="7" t="s">
        <v>100</v>
      </c>
      <c r="B33" s="7" t="s">
        <v>87</v>
      </c>
      <c r="C33" s="8">
        <v>909.94</v>
      </c>
      <c r="D33" s="9">
        <v>48</v>
      </c>
      <c r="E33" s="8">
        <v>194.06</v>
      </c>
      <c r="F33" s="8">
        <v>0</v>
      </c>
      <c r="G33" s="8">
        <v>0</v>
      </c>
      <c r="H33" s="8">
        <v>1104</v>
      </c>
      <c r="I33" s="8">
        <v>87.77</v>
      </c>
      <c r="J33" s="10">
        <v>1191.77</v>
      </c>
      <c r="K33" s="7" t="s">
        <v>84</v>
      </c>
    </row>
    <row r="34" spans="1:11">
      <c r="A34" s="7" t="s">
        <v>101</v>
      </c>
      <c r="B34" s="7" t="s">
        <v>83</v>
      </c>
      <c r="C34" s="8">
        <v>46.17</v>
      </c>
      <c r="D34" s="9">
        <v>1</v>
      </c>
      <c r="E34" s="8">
        <v>3.83</v>
      </c>
      <c r="F34" s="8">
        <v>0</v>
      </c>
      <c r="G34" s="8">
        <v>0</v>
      </c>
      <c r="H34" s="8">
        <v>50</v>
      </c>
      <c r="I34" s="8">
        <v>3.98</v>
      </c>
      <c r="J34" s="10">
        <v>53.98</v>
      </c>
      <c r="K34" s="7" t="s">
        <v>84</v>
      </c>
    </row>
    <row r="35" spans="1:11">
      <c r="A35" s="7" t="s">
        <v>101</v>
      </c>
      <c r="B35" s="7" t="s">
        <v>83</v>
      </c>
      <c r="C35" s="8">
        <v>46.18</v>
      </c>
      <c r="D35" s="9">
        <v>1</v>
      </c>
      <c r="E35" s="8">
        <v>3.82</v>
      </c>
      <c r="F35" s="8">
        <v>0</v>
      </c>
      <c r="G35" s="8">
        <v>0</v>
      </c>
      <c r="H35" s="8">
        <v>50</v>
      </c>
      <c r="I35" s="8">
        <v>3.97</v>
      </c>
      <c r="J35" s="10">
        <v>53.97</v>
      </c>
      <c r="K35" s="7" t="s">
        <v>84</v>
      </c>
    </row>
    <row r="36" spans="1:11">
      <c r="A36" s="7" t="s">
        <v>101</v>
      </c>
      <c r="B36" s="7" t="s">
        <v>87</v>
      </c>
      <c r="C36" s="8">
        <v>755.93</v>
      </c>
      <c r="D36" s="9">
        <v>39</v>
      </c>
      <c r="E36" s="8">
        <v>141.07</v>
      </c>
      <c r="F36" s="8">
        <v>0</v>
      </c>
      <c r="G36" s="8">
        <v>0</v>
      </c>
      <c r="H36" s="8">
        <v>897</v>
      </c>
      <c r="I36" s="8">
        <v>71.31</v>
      </c>
      <c r="J36" s="10">
        <v>968.31</v>
      </c>
      <c r="K36" s="7" t="s">
        <v>84</v>
      </c>
    </row>
    <row r="37" spans="1:11">
      <c r="A37" s="7" t="s">
        <v>101</v>
      </c>
      <c r="B37" s="7" t="s">
        <v>87</v>
      </c>
      <c r="C37" s="8">
        <v>918.5</v>
      </c>
      <c r="D37" s="9">
        <v>48.5</v>
      </c>
      <c r="E37" s="8">
        <v>197</v>
      </c>
      <c r="F37" s="8">
        <v>0</v>
      </c>
      <c r="G37" s="8">
        <v>0</v>
      </c>
      <c r="H37" s="8">
        <v>1115.5</v>
      </c>
      <c r="I37" s="8">
        <v>88.68</v>
      </c>
      <c r="J37" s="10">
        <v>1204.18</v>
      </c>
      <c r="K37" s="7" t="s">
        <v>84</v>
      </c>
    </row>
    <row r="38" spans="1:11">
      <c r="A38" s="5" t="s">
        <v>102</v>
      </c>
      <c r="B38" s="5" t="s">
        <v>103</v>
      </c>
      <c r="C38" s="11">
        <v>8566.16</v>
      </c>
      <c r="D38" s="12">
        <v>405.68</v>
      </c>
      <c r="E38" s="11">
        <v>1577.98</v>
      </c>
      <c r="F38" s="11">
        <v>30</v>
      </c>
      <c r="G38" s="11">
        <v>30</v>
      </c>
      <c r="H38" s="11">
        <v>10174.14</v>
      </c>
      <c r="I38" s="11">
        <v>781.03</v>
      </c>
      <c r="J38" s="11">
        <v>10985.17</v>
      </c>
      <c r="K38" s="5" t="s">
        <v>102</v>
      </c>
    </row>
  </sheetData>
  <mergeCells count="2">
    <mergeCell ref="A1:K1"/>
    <mergeCell ref="A4:K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B1" zoomScale="150" zoomScaleNormal="150" zoomScalePageLayoutView="150" workbookViewId="0">
      <pane ySplit="1" topLeftCell="A2" activePane="bottomLeft" state="frozen"/>
      <selection activeCell="F1" sqref="F1"/>
      <selection pane="bottomLeft" activeCell="A42" sqref="A42:XFD42"/>
    </sheetView>
  </sheetViews>
  <sheetFormatPr baseColWidth="10" defaultRowHeight="15" x14ac:dyDescent="0"/>
  <cols>
    <col min="1" max="1" width="16.33203125" style="17" customWidth="1"/>
    <col min="2" max="2" width="16.33203125" style="20" customWidth="1"/>
    <col min="3" max="4" width="10.83203125" style="17"/>
    <col min="5" max="7" width="10.83203125" style="22"/>
    <col min="8" max="8" width="18.5" style="17" customWidth="1"/>
    <col min="9" max="16384" width="10.83203125" style="17"/>
  </cols>
  <sheetData>
    <row r="1" spans="1:11" s="18" customFormat="1" ht="105">
      <c r="A1" s="18" t="s">
        <v>69</v>
      </c>
      <c r="C1" s="18" t="s">
        <v>170</v>
      </c>
      <c r="D1" s="18" t="s">
        <v>171</v>
      </c>
      <c r="E1" s="18" t="s">
        <v>172</v>
      </c>
      <c r="F1" s="18" t="s">
        <v>105</v>
      </c>
      <c r="G1" s="18" t="s">
        <v>173</v>
      </c>
      <c r="H1" s="17" t="s">
        <v>106</v>
      </c>
      <c r="I1" s="17" t="s">
        <v>107</v>
      </c>
      <c r="K1" s="18" t="s">
        <v>108</v>
      </c>
    </row>
    <row r="2" spans="1:11" ht="120">
      <c r="A2" s="19">
        <v>41717</v>
      </c>
      <c r="B2" s="18" t="s">
        <v>65</v>
      </c>
      <c r="C2" s="20">
        <v>8117.8</v>
      </c>
      <c r="D2" s="21" t="s">
        <v>109</v>
      </c>
      <c r="E2" s="18"/>
      <c r="F2" s="18"/>
      <c r="G2" s="18">
        <f>E2-F2</f>
        <v>0</v>
      </c>
      <c r="J2" s="18"/>
      <c r="K2" s="18"/>
    </row>
    <row r="3" spans="1:11">
      <c r="A3" s="19">
        <v>41717</v>
      </c>
      <c r="B3" s="18" t="s">
        <v>65</v>
      </c>
      <c r="C3" s="17">
        <v>276</v>
      </c>
      <c r="D3" s="17">
        <v>0.05</v>
      </c>
      <c r="E3" s="22">
        <f t="shared" ref="E3:E30" si="0">C3*D3</f>
        <v>13.8</v>
      </c>
      <c r="F3"/>
      <c r="G3" s="18">
        <f t="shared" ref="G3:G48" si="1">E3-F3</f>
        <v>13.8</v>
      </c>
      <c r="K3" s="1">
        <v>13.8</v>
      </c>
    </row>
    <row r="4" spans="1:11">
      <c r="A4" s="19">
        <v>41717</v>
      </c>
      <c r="B4" s="20" t="s">
        <v>64</v>
      </c>
      <c r="C4" s="17">
        <v>50</v>
      </c>
      <c r="D4" s="17">
        <v>0.05</v>
      </c>
      <c r="E4" s="22">
        <f t="shared" si="0"/>
        <v>2.5</v>
      </c>
      <c r="F4"/>
      <c r="G4" s="18">
        <f t="shared" si="1"/>
        <v>2.5</v>
      </c>
      <c r="I4" s="22"/>
    </row>
    <row r="5" spans="1:11">
      <c r="A5" s="19">
        <v>41731</v>
      </c>
      <c r="B5" s="18" t="s">
        <v>65</v>
      </c>
      <c r="C5" s="17">
        <v>598</v>
      </c>
      <c r="D5" s="17">
        <v>0.05</v>
      </c>
      <c r="E5" s="22">
        <f t="shared" si="0"/>
        <v>29.900000000000002</v>
      </c>
      <c r="F5"/>
      <c r="G5" s="18">
        <f t="shared" si="1"/>
        <v>29.900000000000002</v>
      </c>
      <c r="K5" s="1">
        <v>29.9</v>
      </c>
    </row>
    <row r="6" spans="1:11">
      <c r="A6" s="19">
        <v>41731</v>
      </c>
      <c r="B6" s="20" t="s">
        <v>64</v>
      </c>
      <c r="C6" s="17">
        <v>50</v>
      </c>
      <c r="D6" s="17">
        <v>0.05</v>
      </c>
      <c r="E6" s="22">
        <f t="shared" si="0"/>
        <v>2.5</v>
      </c>
      <c r="F6"/>
      <c r="G6" s="18">
        <f t="shared" si="1"/>
        <v>2.5</v>
      </c>
      <c r="I6" s="22"/>
    </row>
    <row r="7" spans="1:11">
      <c r="A7" s="19">
        <v>41745</v>
      </c>
      <c r="B7" s="18" t="s">
        <v>65</v>
      </c>
      <c r="C7" s="17">
        <v>983.25</v>
      </c>
      <c r="D7" s="17">
        <v>0.05</v>
      </c>
      <c r="E7" s="22">
        <f t="shared" si="0"/>
        <v>49.162500000000001</v>
      </c>
      <c r="F7"/>
      <c r="G7" s="18">
        <f t="shared" si="1"/>
        <v>49.162500000000001</v>
      </c>
      <c r="K7" s="22">
        <f>E7</f>
        <v>49.162500000000001</v>
      </c>
    </row>
    <row r="8" spans="1:11">
      <c r="A8" s="19">
        <v>41745</v>
      </c>
      <c r="B8" s="20" t="s">
        <v>64</v>
      </c>
      <c r="C8" s="17">
        <v>50</v>
      </c>
      <c r="D8" s="17">
        <v>0.05</v>
      </c>
      <c r="E8" s="22">
        <f t="shared" si="0"/>
        <v>2.5</v>
      </c>
      <c r="F8"/>
      <c r="G8" s="18">
        <f t="shared" si="1"/>
        <v>2.5</v>
      </c>
      <c r="I8" s="22"/>
    </row>
    <row r="9" spans="1:11">
      <c r="A9" s="19">
        <v>41759</v>
      </c>
      <c r="B9" s="18" t="s">
        <v>65</v>
      </c>
      <c r="C9" s="17">
        <v>655.5</v>
      </c>
      <c r="D9" s="17">
        <v>0.05</v>
      </c>
      <c r="E9" s="22">
        <f t="shared" si="0"/>
        <v>32.774999999999999</v>
      </c>
      <c r="F9"/>
      <c r="G9" s="18">
        <f t="shared" si="1"/>
        <v>32.774999999999999</v>
      </c>
      <c r="K9" s="22">
        <f>E9</f>
        <v>32.774999999999999</v>
      </c>
    </row>
    <row r="10" spans="1:11">
      <c r="A10" s="19">
        <v>41759</v>
      </c>
      <c r="B10" s="20" t="s">
        <v>64</v>
      </c>
      <c r="C10" s="17">
        <v>50</v>
      </c>
      <c r="D10" s="17">
        <v>0.05</v>
      </c>
      <c r="E10" s="22">
        <f t="shared" si="0"/>
        <v>2.5</v>
      </c>
      <c r="F10"/>
      <c r="G10" s="18">
        <f t="shared" si="1"/>
        <v>2.5</v>
      </c>
      <c r="I10" s="22"/>
    </row>
    <row r="11" spans="1:11">
      <c r="A11" s="19">
        <v>41773</v>
      </c>
      <c r="B11" s="18" t="s">
        <v>65</v>
      </c>
      <c r="C11" s="17">
        <v>1053.4000000000001</v>
      </c>
      <c r="D11" s="17">
        <v>0.05</v>
      </c>
      <c r="E11" s="22">
        <f t="shared" si="0"/>
        <v>52.670000000000009</v>
      </c>
      <c r="F11"/>
      <c r="G11" s="18">
        <f t="shared" si="1"/>
        <v>52.670000000000009</v>
      </c>
      <c r="K11" s="22">
        <f>E11</f>
        <v>52.670000000000009</v>
      </c>
    </row>
    <row r="12" spans="1:11">
      <c r="A12" s="19">
        <v>41773</v>
      </c>
      <c r="B12" s="20" t="s">
        <v>64</v>
      </c>
      <c r="C12" s="17">
        <v>50</v>
      </c>
      <c r="D12" s="17">
        <v>0.05</v>
      </c>
      <c r="E12" s="22">
        <f t="shared" si="0"/>
        <v>2.5</v>
      </c>
      <c r="F12"/>
      <c r="G12" s="18">
        <f t="shared" si="1"/>
        <v>2.5</v>
      </c>
      <c r="I12" s="22"/>
    </row>
    <row r="13" spans="1:11">
      <c r="A13" s="19">
        <v>41787</v>
      </c>
      <c r="B13" s="18" t="s">
        <v>65</v>
      </c>
      <c r="C13" s="17">
        <v>1147.7</v>
      </c>
      <c r="D13" s="17">
        <v>0.05</v>
      </c>
      <c r="E13" s="22">
        <f t="shared" si="0"/>
        <v>57.385000000000005</v>
      </c>
      <c r="F13"/>
      <c r="G13" s="18">
        <f t="shared" si="1"/>
        <v>57.385000000000005</v>
      </c>
      <c r="K13" s="22">
        <f>E13</f>
        <v>57.385000000000005</v>
      </c>
    </row>
    <row r="14" spans="1:11">
      <c r="A14" s="19">
        <v>41787</v>
      </c>
      <c r="B14" s="20" t="s">
        <v>64</v>
      </c>
      <c r="C14" s="17">
        <v>50</v>
      </c>
      <c r="D14" s="17">
        <v>0.05</v>
      </c>
      <c r="E14" s="22">
        <f t="shared" si="0"/>
        <v>2.5</v>
      </c>
      <c r="F14"/>
      <c r="G14" s="18">
        <f t="shared" si="1"/>
        <v>2.5</v>
      </c>
      <c r="I14" s="22"/>
    </row>
    <row r="15" spans="1:11">
      <c r="A15" s="19">
        <v>41801</v>
      </c>
      <c r="B15" s="18" t="s">
        <v>65</v>
      </c>
      <c r="C15" s="17">
        <v>897</v>
      </c>
      <c r="D15" s="17">
        <v>0.05</v>
      </c>
      <c r="E15" s="22">
        <f t="shared" si="0"/>
        <v>44.85</v>
      </c>
      <c r="F15"/>
      <c r="G15" s="18">
        <f t="shared" si="1"/>
        <v>44.85</v>
      </c>
      <c r="K15" s="22">
        <f>E15</f>
        <v>44.85</v>
      </c>
    </row>
    <row r="16" spans="1:11">
      <c r="A16" s="19">
        <v>41801</v>
      </c>
      <c r="B16" s="20" t="s">
        <v>64</v>
      </c>
      <c r="C16" s="17">
        <v>50</v>
      </c>
      <c r="D16" s="17">
        <v>0.05</v>
      </c>
      <c r="E16" s="22">
        <f t="shared" si="0"/>
        <v>2.5</v>
      </c>
      <c r="F16"/>
      <c r="G16" s="18">
        <f t="shared" si="1"/>
        <v>2.5</v>
      </c>
      <c r="I16" s="22"/>
    </row>
    <row r="17" spans="1:11" ht="14" customHeight="1">
      <c r="A17" s="19">
        <v>41815</v>
      </c>
      <c r="B17" s="18" t="s">
        <v>65</v>
      </c>
      <c r="C17" s="17">
        <v>1115.5</v>
      </c>
      <c r="D17" s="17">
        <v>0.05</v>
      </c>
      <c r="E17" s="22">
        <f t="shared" si="0"/>
        <v>55.775000000000006</v>
      </c>
      <c r="F17"/>
      <c r="G17" s="18">
        <f t="shared" si="1"/>
        <v>55.775000000000006</v>
      </c>
      <c r="J17" s="17" t="s">
        <v>110</v>
      </c>
      <c r="K17" s="22">
        <f>E17</f>
        <v>55.775000000000006</v>
      </c>
    </row>
    <row r="18" spans="1:11">
      <c r="A18" s="19">
        <v>41815</v>
      </c>
      <c r="B18" s="20" t="s">
        <v>64</v>
      </c>
      <c r="C18" s="17">
        <v>50</v>
      </c>
      <c r="D18" s="17">
        <v>0.05</v>
      </c>
      <c r="E18" s="22">
        <f t="shared" si="0"/>
        <v>2.5</v>
      </c>
      <c r="F18"/>
      <c r="G18" s="18">
        <f t="shared" si="1"/>
        <v>2.5</v>
      </c>
      <c r="I18" s="22"/>
    </row>
    <row r="19" spans="1:11">
      <c r="A19" s="19">
        <v>41829</v>
      </c>
      <c r="B19" s="18" t="s">
        <v>65</v>
      </c>
      <c r="C19" s="17">
        <v>1104</v>
      </c>
      <c r="D19" s="17">
        <v>0.05</v>
      </c>
      <c r="E19" s="22">
        <f t="shared" si="0"/>
        <v>55.2</v>
      </c>
      <c r="F19"/>
      <c r="G19" s="18">
        <f t="shared" si="1"/>
        <v>55.2</v>
      </c>
      <c r="J19" s="17" t="s">
        <v>111</v>
      </c>
      <c r="K19" s="22">
        <f>E19</f>
        <v>55.2</v>
      </c>
    </row>
    <row r="20" spans="1:11">
      <c r="A20" s="19">
        <v>41829</v>
      </c>
      <c r="B20" s="20" t="s">
        <v>64</v>
      </c>
      <c r="C20" s="17">
        <v>50</v>
      </c>
      <c r="D20" s="17">
        <v>0.05</v>
      </c>
      <c r="E20" s="22">
        <f t="shared" si="0"/>
        <v>2.5</v>
      </c>
      <c r="F20"/>
      <c r="G20" s="18">
        <f t="shared" si="1"/>
        <v>2.5</v>
      </c>
    </row>
    <row r="21" spans="1:11">
      <c r="A21" s="19">
        <v>41843</v>
      </c>
      <c r="B21" s="18" t="s">
        <v>65</v>
      </c>
      <c r="C21" s="17">
        <v>1104</v>
      </c>
      <c r="D21" s="17">
        <v>0.05</v>
      </c>
      <c r="E21" s="22">
        <f t="shared" si="0"/>
        <v>55.2</v>
      </c>
      <c r="F21"/>
      <c r="G21" s="18">
        <f t="shared" si="1"/>
        <v>55.2</v>
      </c>
      <c r="K21" s="22">
        <f>E21</f>
        <v>55.2</v>
      </c>
    </row>
    <row r="22" spans="1:11">
      <c r="A22" s="19">
        <v>41843</v>
      </c>
      <c r="B22" s="20" t="s">
        <v>64</v>
      </c>
      <c r="C22" s="17">
        <v>50</v>
      </c>
      <c r="D22" s="17">
        <v>0.05</v>
      </c>
      <c r="E22" s="22">
        <f t="shared" si="0"/>
        <v>2.5</v>
      </c>
      <c r="F22"/>
      <c r="G22" s="18">
        <f t="shared" si="1"/>
        <v>2.5</v>
      </c>
    </row>
    <row r="23" spans="1:11">
      <c r="A23" s="19">
        <v>41857</v>
      </c>
      <c r="B23" s="18" t="s">
        <v>65</v>
      </c>
      <c r="C23" s="17">
        <v>391</v>
      </c>
      <c r="D23" s="17">
        <v>0.05</v>
      </c>
      <c r="E23" s="22">
        <f t="shared" si="0"/>
        <v>19.55</v>
      </c>
      <c r="F23"/>
      <c r="G23" s="18">
        <f t="shared" si="1"/>
        <v>19.55</v>
      </c>
      <c r="K23" s="22">
        <f>E23</f>
        <v>19.55</v>
      </c>
    </row>
    <row r="24" spans="1:11">
      <c r="A24" s="19">
        <v>41857</v>
      </c>
      <c r="B24" s="20" t="s">
        <v>64</v>
      </c>
      <c r="C24" s="17">
        <v>50</v>
      </c>
      <c r="D24" s="17">
        <v>0.05</v>
      </c>
      <c r="E24" s="22">
        <f t="shared" si="0"/>
        <v>2.5</v>
      </c>
      <c r="F24"/>
      <c r="G24" s="18">
        <f t="shared" si="1"/>
        <v>2.5</v>
      </c>
    </row>
    <row r="25" spans="1:11">
      <c r="A25" s="19">
        <v>41885</v>
      </c>
      <c r="B25" s="18" t="s">
        <v>65</v>
      </c>
      <c r="C25" s="17">
        <v>1496.84</v>
      </c>
      <c r="D25" s="17">
        <v>0.05</v>
      </c>
      <c r="E25" s="22">
        <f t="shared" si="0"/>
        <v>74.841999999999999</v>
      </c>
      <c r="F25"/>
      <c r="G25" s="18">
        <f t="shared" si="1"/>
        <v>74.841999999999999</v>
      </c>
      <c r="K25" s="22">
        <f>E25</f>
        <v>74.841999999999999</v>
      </c>
    </row>
    <row r="26" spans="1:11">
      <c r="A26" s="19">
        <v>41885</v>
      </c>
      <c r="B26" s="20" t="s">
        <v>64</v>
      </c>
      <c r="C26" s="17">
        <v>100</v>
      </c>
      <c r="D26" s="17">
        <v>0.05</v>
      </c>
      <c r="E26" s="22">
        <f t="shared" si="0"/>
        <v>5</v>
      </c>
      <c r="F26"/>
      <c r="G26" s="18">
        <f t="shared" si="1"/>
        <v>5</v>
      </c>
    </row>
    <row r="27" spans="1:11">
      <c r="A27" s="19">
        <v>41899</v>
      </c>
      <c r="B27" s="18" t="s">
        <v>65</v>
      </c>
      <c r="C27" s="17">
        <v>974.05</v>
      </c>
      <c r="D27" s="17">
        <v>0.05</v>
      </c>
      <c r="E27" s="22">
        <f t="shared" si="0"/>
        <v>48.702500000000001</v>
      </c>
      <c r="F27"/>
      <c r="G27" s="18">
        <f t="shared" si="1"/>
        <v>48.702500000000001</v>
      </c>
      <c r="K27" s="22">
        <f>E27</f>
        <v>48.702500000000001</v>
      </c>
    </row>
    <row r="28" spans="1:11">
      <c r="A28" s="19">
        <v>41899</v>
      </c>
      <c r="B28" s="20" t="s">
        <v>64</v>
      </c>
      <c r="C28" s="17">
        <v>50</v>
      </c>
      <c r="D28" s="17">
        <v>0.05</v>
      </c>
      <c r="E28" s="22">
        <f t="shared" si="0"/>
        <v>2.5</v>
      </c>
      <c r="F28"/>
      <c r="G28" s="18">
        <f t="shared" si="1"/>
        <v>2.5</v>
      </c>
    </row>
    <row r="29" spans="1:11">
      <c r="A29" s="19">
        <v>41913</v>
      </c>
      <c r="B29" s="18" t="s">
        <v>65</v>
      </c>
      <c r="C29" s="17">
        <v>138</v>
      </c>
      <c r="D29" s="17">
        <v>0.05</v>
      </c>
      <c r="E29" s="22">
        <f t="shared" si="0"/>
        <v>6.9</v>
      </c>
      <c r="F29"/>
      <c r="G29" s="18">
        <f t="shared" si="1"/>
        <v>6.9</v>
      </c>
      <c r="I29" s="17">
        <v>6.9</v>
      </c>
      <c r="K29" s="22">
        <f>E29</f>
        <v>6.9</v>
      </c>
    </row>
    <row r="30" spans="1:11">
      <c r="A30" s="19">
        <v>41913</v>
      </c>
      <c r="B30" s="20" t="s">
        <v>64</v>
      </c>
      <c r="C30" s="17">
        <v>50</v>
      </c>
      <c r="D30" s="17">
        <v>0.05</v>
      </c>
      <c r="E30" s="22">
        <f t="shared" si="0"/>
        <v>2.5</v>
      </c>
      <c r="F30"/>
      <c r="G30" s="18">
        <f t="shared" si="1"/>
        <v>2.5</v>
      </c>
      <c r="H30" s="23">
        <v>2.5</v>
      </c>
    </row>
    <row r="31" spans="1:11">
      <c r="A31" s="19">
        <v>41927</v>
      </c>
      <c r="B31" s="18" t="s">
        <v>65</v>
      </c>
      <c r="C31" s="17">
        <v>0</v>
      </c>
      <c r="D31" s="17">
        <v>0</v>
      </c>
      <c r="E31" s="22">
        <v>0</v>
      </c>
      <c r="F31"/>
      <c r="G31" s="18">
        <f t="shared" si="1"/>
        <v>0</v>
      </c>
      <c r="K31" s="22">
        <f>E31</f>
        <v>0</v>
      </c>
    </row>
    <row r="32" spans="1:11">
      <c r="A32" s="19">
        <v>41927</v>
      </c>
      <c r="B32" s="20" t="s">
        <v>64</v>
      </c>
      <c r="C32" s="17">
        <v>50</v>
      </c>
      <c r="D32" s="17">
        <v>0.05</v>
      </c>
      <c r="E32" s="22">
        <f t="shared" ref="E32:E48" si="2">C32*D32</f>
        <v>2.5</v>
      </c>
      <c r="F32"/>
      <c r="G32" s="18">
        <f t="shared" si="1"/>
        <v>2.5</v>
      </c>
      <c r="H32" s="23">
        <v>2.5</v>
      </c>
    </row>
    <row r="33" spans="1:11">
      <c r="A33" s="19">
        <v>41941</v>
      </c>
      <c r="B33" s="18" t="s">
        <v>65</v>
      </c>
      <c r="C33" s="17">
        <v>1200</v>
      </c>
      <c r="D33" s="17">
        <v>0.05</v>
      </c>
      <c r="E33" s="22">
        <f t="shared" si="2"/>
        <v>60</v>
      </c>
      <c r="F33"/>
      <c r="G33" s="18">
        <f t="shared" si="1"/>
        <v>60</v>
      </c>
      <c r="H33" s="17">
        <v>60</v>
      </c>
      <c r="K33" s="22">
        <f>E33</f>
        <v>60</v>
      </c>
    </row>
    <row r="34" spans="1:11">
      <c r="A34" s="19">
        <v>41941</v>
      </c>
      <c r="B34" s="20" t="s">
        <v>64</v>
      </c>
      <c r="C34" s="17">
        <v>50</v>
      </c>
      <c r="D34" s="17">
        <v>0.05</v>
      </c>
      <c r="E34" s="22">
        <f t="shared" si="2"/>
        <v>2.5</v>
      </c>
      <c r="F34"/>
      <c r="G34" s="18">
        <f t="shared" si="1"/>
        <v>2.5</v>
      </c>
      <c r="H34" s="23">
        <v>2.5</v>
      </c>
    </row>
    <row r="35" spans="1:11">
      <c r="A35" s="19">
        <v>41955</v>
      </c>
      <c r="B35" s="18" t="s">
        <v>65</v>
      </c>
      <c r="C35" s="17">
        <v>275</v>
      </c>
      <c r="D35" s="17">
        <v>0.05</v>
      </c>
      <c r="E35" s="22">
        <f t="shared" si="2"/>
        <v>13.75</v>
      </c>
      <c r="F35"/>
      <c r="G35" s="18">
        <f t="shared" si="1"/>
        <v>13.75</v>
      </c>
      <c r="H35" s="17">
        <v>13.75</v>
      </c>
      <c r="K35" s="22">
        <f>E35</f>
        <v>13.75</v>
      </c>
    </row>
    <row r="36" spans="1:11">
      <c r="A36" s="19">
        <v>41955</v>
      </c>
      <c r="B36" s="20" t="s">
        <v>64</v>
      </c>
      <c r="C36" s="17">
        <v>50</v>
      </c>
      <c r="D36" s="17">
        <v>0.05</v>
      </c>
      <c r="E36" s="22">
        <f t="shared" si="2"/>
        <v>2.5</v>
      </c>
      <c r="F36"/>
      <c r="G36" s="18">
        <f t="shared" si="1"/>
        <v>2.5</v>
      </c>
      <c r="H36" s="23">
        <v>2.5</v>
      </c>
    </row>
    <row r="37" spans="1:11">
      <c r="A37" s="19">
        <v>41969</v>
      </c>
      <c r="B37" s="20" t="s">
        <v>64</v>
      </c>
      <c r="C37" s="17">
        <v>50</v>
      </c>
      <c r="D37" s="17">
        <v>0.05</v>
      </c>
      <c r="E37" s="22">
        <f t="shared" si="2"/>
        <v>2.5</v>
      </c>
      <c r="F37"/>
      <c r="G37" s="18">
        <f t="shared" si="1"/>
        <v>2.5</v>
      </c>
      <c r="H37" s="23">
        <v>2.5</v>
      </c>
    </row>
    <row r="38" spans="1:11">
      <c r="A38" s="19">
        <v>41969</v>
      </c>
      <c r="B38" s="18" t="s">
        <v>65</v>
      </c>
      <c r="C38" s="17">
        <v>0</v>
      </c>
      <c r="D38" s="17">
        <v>0</v>
      </c>
      <c r="E38" s="22">
        <f t="shared" si="2"/>
        <v>0</v>
      </c>
      <c r="F38"/>
      <c r="G38" s="18">
        <f t="shared" si="1"/>
        <v>0</v>
      </c>
    </row>
    <row r="39" spans="1:11">
      <c r="A39" s="19">
        <v>41983</v>
      </c>
      <c r="B39" s="18" t="s">
        <v>65</v>
      </c>
      <c r="C39" s="17">
        <v>125</v>
      </c>
      <c r="D39" s="17">
        <v>0.05</v>
      </c>
      <c r="E39" s="22">
        <f t="shared" si="2"/>
        <v>6.25</v>
      </c>
      <c r="F39"/>
      <c r="G39" s="18">
        <f t="shared" si="1"/>
        <v>6.25</v>
      </c>
      <c r="H39" s="17">
        <v>6.25</v>
      </c>
      <c r="K39" s="22">
        <f>E39</f>
        <v>6.25</v>
      </c>
    </row>
    <row r="40" spans="1:11">
      <c r="A40" s="19">
        <v>41983</v>
      </c>
      <c r="B40" s="20" t="s">
        <v>64</v>
      </c>
      <c r="C40" s="17">
        <v>50</v>
      </c>
      <c r="D40" s="17">
        <v>0.05</v>
      </c>
      <c r="E40" s="22">
        <f t="shared" si="2"/>
        <v>2.5</v>
      </c>
      <c r="F40"/>
      <c r="G40" s="18">
        <f t="shared" si="1"/>
        <v>2.5</v>
      </c>
      <c r="H40" s="23">
        <v>2.5</v>
      </c>
    </row>
    <row r="41" spans="1:11">
      <c r="A41" s="19">
        <v>41997</v>
      </c>
      <c r="B41" s="20" t="s">
        <v>64</v>
      </c>
      <c r="C41" s="17">
        <v>50</v>
      </c>
      <c r="D41" s="17">
        <v>0.05</v>
      </c>
      <c r="E41" s="22">
        <f t="shared" si="2"/>
        <v>2.5</v>
      </c>
      <c r="F41"/>
      <c r="G41" s="18">
        <f t="shared" si="1"/>
        <v>2.5</v>
      </c>
      <c r="H41" s="23">
        <v>2.5</v>
      </c>
    </row>
    <row r="42" spans="1:11">
      <c r="A42" s="19">
        <v>42025</v>
      </c>
      <c r="B42" s="18" t="s">
        <v>65</v>
      </c>
      <c r="C42" s="17">
        <v>193.75</v>
      </c>
      <c r="D42" s="17">
        <v>0.05</v>
      </c>
      <c r="E42" s="22">
        <f t="shared" si="2"/>
        <v>9.6875</v>
      </c>
      <c r="F42"/>
      <c r="G42" s="18">
        <f t="shared" si="1"/>
        <v>9.6875</v>
      </c>
      <c r="H42" s="17">
        <v>9.69</v>
      </c>
      <c r="K42" s="22">
        <f>E42</f>
        <v>9.6875</v>
      </c>
    </row>
    <row r="43" spans="1:11">
      <c r="A43" s="19">
        <v>42025</v>
      </c>
      <c r="B43" s="20" t="s">
        <v>64</v>
      </c>
      <c r="C43" s="17">
        <v>50</v>
      </c>
      <c r="D43" s="17">
        <v>0.05</v>
      </c>
      <c r="E43" s="22">
        <f t="shared" si="2"/>
        <v>2.5</v>
      </c>
      <c r="F43"/>
      <c r="G43" s="18">
        <f t="shared" si="1"/>
        <v>2.5</v>
      </c>
      <c r="H43" s="23">
        <v>2.5</v>
      </c>
    </row>
    <row r="44" spans="1:11">
      <c r="A44" s="19">
        <v>42067</v>
      </c>
      <c r="B44" s="20" t="s">
        <v>64</v>
      </c>
      <c r="C44" s="17">
        <v>50</v>
      </c>
      <c r="D44" s="17">
        <v>0.05</v>
      </c>
      <c r="E44" s="22">
        <f t="shared" si="2"/>
        <v>2.5</v>
      </c>
      <c r="G44" s="18">
        <f t="shared" si="1"/>
        <v>2.5</v>
      </c>
      <c r="H44" s="23">
        <v>2.5</v>
      </c>
      <c r="I44" s="23">
        <v>27.5</v>
      </c>
    </row>
    <row r="45" spans="1:11">
      <c r="A45" s="19">
        <v>42081</v>
      </c>
      <c r="B45" s="20" t="s">
        <v>64</v>
      </c>
      <c r="C45" s="17">
        <v>50</v>
      </c>
      <c r="D45" s="17">
        <v>0.05</v>
      </c>
      <c r="E45" s="22">
        <f t="shared" si="2"/>
        <v>2.5</v>
      </c>
      <c r="G45" s="18">
        <f t="shared" si="1"/>
        <v>2.5</v>
      </c>
      <c r="H45" s="23">
        <v>7.5</v>
      </c>
      <c r="I45" s="17">
        <v>7.5</v>
      </c>
    </row>
    <row r="46" spans="1:11">
      <c r="A46" s="19">
        <v>42249</v>
      </c>
      <c r="B46" s="18" t="s">
        <v>65</v>
      </c>
      <c r="C46" s="17">
        <v>440</v>
      </c>
      <c r="D46" s="17">
        <v>0.05</v>
      </c>
      <c r="E46" s="22">
        <f t="shared" si="2"/>
        <v>22</v>
      </c>
      <c r="F46" s="22">
        <v>22</v>
      </c>
      <c r="G46" s="18">
        <f t="shared" si="1"/>
        <v>0</v>
      </c>
      <c r="H46" s="24">
        <v>22</v>
      </c>
      <c r="I46" s="24">
        <v>22</v>
      </c>
      <c r="K46" s="22">
        <f>E46</f>
        <v>22</v>
      </c>
    </row>
    <row r="47" spans="1:11">
      <c r="A47" s="19">
        <v>42249</v>
      </c>
      <c r="B47" s="20" t="s">
        <v>64</v>
      </c>
      <c r="C47" s="17">
        <v>50</v>
      </c>
      <c r="D47" s="17">
        <v>0.05</v>
      </c>
      <c r="E47" s="22">
        <f t="shared" si="2"/>
        <v>2.5</v>
      </c>
      <c r="G47" s="18">
        <f t="shared" si="1"/>
        <v>2.5</v>
      </c>
    </row>
    <row r="48" spans="1:11">
      <c r="A48" s="19">
        <v>42347</v>
      </c>
      <c r="B48" s="18" t="s">
        <v>65</v>
      </c>
      <c r="C48" s="17">
        <v>368.75</v>
      </c>
      <c r="D48" s="17">
        <v>0.05</v>
      </c>
      <c r="E48" s="22">
        <f t="shared" si="2"/>
        <v>18.4375</v>
      </c>
      <c r="F48" s="22">
        <f>E48</f>
        <v>18.4375</v>
      </c>
      <c r="G48" s="18">
        <f t="shared" si="1"/>
        <v>0</v>
      </c>
      <c r="H48" s="22">
        <v>22</v>
      </c>
      <c r="I48" s="22">
        <v>405.89</v>
      </c>
      <c r="J48" s="22">
        <f>SUM(E32:E41)</f>
        <v>95</v>
      </c>
      <c r="K48" s="22">
        <f>E48</f>
        <v>18.4375</v>
      </c>
    </row>
    <row r="49" spans="1:10">
      <c r="A49" s="17" t="s">
        <v>112</v>
      </c>
      <c r="I49" s="22"/>
    </row>
    <row r="50" spans="1:10">
      <c r="I50" s="22"/>
    </row>
    <row r="51" spans="1:10">
      <c r="I51" s="22"/>
    </row>
    <row r="52" spans="1:10">
      <c r="D52" s="23" t="s">
        <v>113</v>
      </c>
      <c r="E52" s="24"/>
      <c r="F52" s="24"/>
      <c r="G52" s="24"/>
      <c r="H52" s="23"/>
      <c r="I52" s="24"/>
      <c r="J52" s="23"/>
    </row>
    <row r="53" spans="1:10">
      <c r="I53" s="22"/>
    </row>
    <row r="54" spans="1:10">
      <c r="I54" s="22"/>
    </row>
    <row r="56" spans="1:10">
      <c r="E56" s="22">
        <f>SUM(E29:E55)</f>
        <v>164.52500000000001</v>
      </c>
      <c r="H56" s="17">
        <f>SUM(H29:H55)</f>
        <v>163.69</v>
      </c>
      <c r="I56" s="22">
        <f>SUM(I29:I55)</f>
        <v>469.78999999999996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opLeftCell="A19" zoomScale="150" zoomScaleNormal="150" zoomScalePageLayoutView="150" workbookViewId="0">
      <selection sqref="A1:XFD1048576"/>
    </sheetView>
  </sheetViews>
  <sheetFormatPr baseColWidth="10" defaultRowHeight="15" x14ac:dyDescent="0"/>
  <cols>
    <col min="1" max="1" width="10.83203125" style="17"/>
    <col min="2" max="2" width="12.1640625" style="17" bestFit="1" customWidth="1"/>
    <col min="3" max="4" width="10.83203125" style="17"/>
    <col min="5" max="8" width="0" style="17" hidden="1" customWidth="1"/>
    <col min="9" max="9" width="10.83203125" style="17"/>
    <col min="10" max="11" width="0" style="17" hidden="1" customWidth="1"/>
    <col min="12" max="12" width="10.83203125" style="17"/>
    <col min="13" max="13" width="10.1640625" style="17" bestFit="1" customWidth="1"/>
    <col min="14" max="14" width="9.83203125" style="17" bestFit="1" customWidth="1"/>
    <col min="15" max="16" width="7.6640625" style="17" bestFit="1" customWidth="1"/>
    <col min="17" max="17" width="7.83203125" style="17" bestFit="1" customWidth="1"/>
    <col min="18" max="18" width="7.83203125" style="17" customWidth="1"/>
    <col min="19" max="20" width="10.6640625" style="17" bestFit="1" customWidth="1"/>
    <col min="21" max="21" width="8.6640625" style="17" bestFit="1" customWidth="1"/>
    <col min="22" max="22" width="9.1640625" style="17" bestFit="1" customWidth="1"/>
    <col min="23" max="16384" width="10.83203125" style="17"/>
  </cols>
  <sheetData>
    <row r="1" spans="1:23" ht="44">
      <c r="A1" s="5" t="s">
        <v>69</v>
      </c>
      <c r="B1" s="5" t="s">
        <v>70</v>
      </c>
      <c r="C1" s="5" t="s">
        <v>71</v>
      </c>
      <c r="D1" s="5" t="s">
        <v>114</v>
      </c>
      <c r="E1" s="5" t="s">
        <v>72</v>
      </c>
      <c r="F1" s="5" t="s">
        <v>73</v>
      </c>
      <c r="G1" s="5" t="s">
        <v>74</v>
      </c>
      <c r="H1" s="5" t="s">
        <v>75</v>
      </c>
      <c r="I1" s="5" t="s">
        <v>76</v>
      </c>
      <c r="J1" s="5" t="s">
        <v>77</v>
      </c>
      <c r="K1" s="5" t="s">
        <v>78</v>
      </c>
      <c r="L1" s="5" t="s">
        <v>115</v>
      </c>
      <c r="M1" s="5" t="s">
        <v>116</v>
      </c>
      <c r="N1" s="6" t="s">
        <v>117</v>
      </c>
      <c r="O1" s="6" t="s">
        <v>118</v>
      </c>
      <c r="P1" s="6" t="s">
        <v>119</v>
      </c>
      <c r="Q1" s="6" t="s">
        <v>120</v>
      </c>
      <c r="R1" s="6" t="s">
        <v>121</v>
      </c>
      <c r="S1" s="14" t="s">
        <v>122</v>
      </c>
      <c r="T1" s="14" t="s">
        <v>123</v>
      </c>
      <c r="U1" s="14" t="s">
        <v>124</v>
      </c>
      <c r="V1" s="25" t="s">
        <v>125</v>
      </c>
      <c r="W1" s="14" t="s">
        <v>126</v>
      </c>
    </row>
    <row r="2" spans="1:23">
      <c r="A2" s="19">
        <v>42025</v>
      </c>
      <c r="B2" s="17" t="s">
        <v>87</v>
      </c>
      <c r="C2" s="26">
        <v>178.93</v>
      </c>
      <c r="D2" s="26">
        <f>I2+D4</f>
        <v>14065.199999999999</v>
      </c>
      <c r="E2" s="17">
        <v>7.75</v>
      </c>
      <c r="F2" s="26">
        <v>14.82</v>
      </c>
      <c r="G2" s="26">
        <v>0</v>
      </c>
      <c r="H2" s="26">
        <v>0</v>
      </c>
      <c r="I2" s="26">
        <v>193.75</v>
      </c>
      <c r="J2" s="26">
        <v>15.4</v>
      </c>
      <c r="K2" s="26">
        <v>209.15</v>
      </c>
      <c r="L2" s="26"/>
      <c r="M2" s="17" t="s">
        <v>84</v>
      </c>
    </row>
    <row r="3" spans="1:23">
      <c r="A3" s="19"/>
      <c r="C3" s="26"/>
      <c r="D3" s="26"/>
      <c r="F3" s="26"/>
      <c r="G3" s="26"/>
      <c r="H3" s="26"/>
      <c r="I3" s="26"/>
      <c r="J3" s="26"/>
      <c r="K3" s="26"/>
      <c r="L3" s="26"/>
    </row>
    <row r="4" spans="1:23">
      <c r="A4" s="19">
        <v>41983</v>
      </c>
      <c r="B4" s="17" t="s">
        <v>87</v>
      </c>
      <c r="C4" s="26">
        <v>115.43</v>
      </c>
      <c r="D4" s="26">
        <f>I4+D6</f>
        <v>13871.449999999999</v>
      </c>
      <c r="E4" s="17">
        <v>5</v>
      </c>
      <c r="F4" s="26">
        <v>9.57</v>
      </c>
      <c r="G4" s="26">
        <v>0</v>
      </c>
      <c r="H4" s="26">
        <v>0</v>
      </c>
      <c r="I4" s="26">
        <v>125</v>
      </c>
      <c r="J4" s="26">
        <v>9.57</v>
      </c>
      <c r="K4" s="26">
        <v>134.57</v>
      </c>
      <c r="L4" s="26"/>
      <c r="M4" s="17" t="s">
        <v>84</v>
      </c>
    </row>
    <row r="5" spans="1:23">
      <c r="A5" s="19"/>
      <c r="C5" s="26"/>
      <c r="D5" s="26"/>
      <c r="F5" s="26"/>
      <c r="G5" s="26"/>
      <c r="H5" s="26"/>
      <c r="I5" s="26"/>
      <c r="J5" s="26"/>
      <c r="K5" s="26"/>
      <c r="L5" s="26"/>
    </row>
    <row r="6" spans="1:23">
      <c r="A6" s="19">
        <v>41955</v>
      </c>
      <c r="B6" s="17" t="s">
        <v>87</v>
      </c>
      <c r="C6" s="26">
        <v>253.97</v>
      </c>
      <c r="D6" s="26">
        <f>I6+D8</f>
        <v>13746.449999999999</v>
      </c>
      <c r="E6" s="17">
        <v>11</v>
      </c>
      <c r="F6" s="26">
        <v>21.03</v>
      </c>
      <c r="G6" s="26">
        <v>0</v>
      </c>
      <c r="H6" s="26">
        <v>0</v>
      </c>
      <c r="I6" s="26">
        <v>275</v>
      </c>
      <c r="J6" s="26">
        <v>21.03</v>
      </c>
      <c r="K6" s="26">
        <v>296.02999999999997</v>
      </c>
      <c r="L6" s="26"/>
      <c r="M6" s="17" t="s">
        <v>84</v>
      </c>
    </row>
    <row r="7" spans="1:23">
      <c r="A7" s="19"/>
      <c r="C7" s="26"/>
      <c r="D7" s="26"/>
      <c r="F7" s="26"/>
      <c r="G7" s="26"/>
      <c r="H7" s="26"/>
      <c r="I7" s="26"/>
      <c r="J7" s="26"/>
      <c r="K7" s="26"/>
      <c r="L7" s="19">
        <v>42090</v>
      </c>
      <c r="M7" s="17" t="s">
        <v>127</v>
      </c>
      <c r="O7" s="17">
        <v>0</v>
      </c>
      <c r="P7" s="17">
        <v>0</v>
      </c>
      <c r="Q7" s="17">
        <v>0</v>
      </c>
    </row>
    <row r="8" spans="1:23">
      <c r="A8" s="19">
        <v>41941</v>
      </c>
      <c r="B8" s="17" t="s">
        <v>87</v>
      </c>
      <c r="C8" s="26">
        <v>981.36</v>
      </c>
      <c r="D8" s="26">
        <f>I8+D10</f>
        <v>13471.449999999999</v>
      </c>
      <c r="E8" s="17">
        <v>48</v>
      </c>
      <c r="F8" s="26">
        <v>218.64</v>
      </c>
      <c r="G8" s="26">
        <v>0</v>
      </c>
      <c r="H8" s="26">
        <v>0</v>
      </c>
      <c r="I8" s="26">
        <v>1200</v>
      </c>
      <c r="J8" s="26">
        <v>91.8</v>
      </c>
      <c r="K8" s="26">
        <v>1291.8</v>
      </c>
      <c r="L8" s="26"/>
      <c r="M8" s="17" t="s">
        <v>84</v>
      </c>
      <c r="N8" s="17" t="s">
        <v>128</v>
      </c>
      <c r="U8" s="17">
        <v>7.5</v>
      </c>
    </row>
    <row r="9" spans="1:23">
      <c r="A9" s="19"/>
      <c r="C9" s="26"/>
      <c r="D9" s="26"/>
      <c r="F9" s="26"/>
      <c r="G9" s="26"/>
      <c r="H9" s="26"/>
      <c r="I9" s="26"/>
      <c r="J9" s="26"/>
      <c r="K9" s="26"/>
      <c r="L9" s="19">
        <v>42076</v>
      </c>
      <c r="M9" s="17" t="s">
        <v>129</v>
      </c>
      <c r="O9" s="17">
        <v>150</v>
      </c>
      <c r="Q9" s="17">
        <v>7.5</v>
      </c>
    </row>
    <row r="10" spans="1:23">
      <c r="A10" s="19">
        <v>41913</v>
      </c>
      <c r="B10" s="17" t="s">
        <v>87</v>
      </c>
      <c r="C10" s="26">
        <v>127.45</v>
      </c>
      <c r="D10" s="26">
        <f>I10+D12</f>
        <v>12271.449999999999</v>
      </c>
      <c r="E10" s="17">
        <v>6</v>
      </c>
      <c r="F10" s="26">
        <v>10.55</v>
      </c>
      <c r="G10" s="26">
        <v>0</v>
      </c>
      <c r="H10" s="26">
        <v>0</v>
      </c>
      <c r="I10" s="26">
        <v>138</v>
      </c>
      <c r="J10" s="26">
        <v>10.55</v>
      </c>
      <c r="K10" s="26">
        <v>148.55000000000001</v>
      </c>
      <c r="L10" s="19">
        <v>42062</v>
      </c>
      <c r="M10" s="17" t="s">
        <v>130</v>
      </c>
      <c r="O10" s="17">
        <v>0</v>
      </c>
      <c r="P10" s="17">
        <v>0</v>
      </c>
      <c r="Q10" s="17">
        <v>0</v>
      </c>
    </row>
    <row r="11" spans="1:23">
      <c r="A11" s="19"/>
      <c r="C11" s="26"/>
      <c r="D11" s="26"/>
      <c r="F11" s="26"/>
      <c r="G11" s="26"/>
      <c r="H11" s="26"/>
      <c r="I11" s="26"/>
      <c r="J11" s="26"/>
      <c r="K11" s="26"/>
      <c r="L11" s="19">
        <v>42034</v>
      </c>
      <c r="N11" s="17" t="s">
        <v>131</v>
      </c>
      <c r="U11" s="17">
        <v>0</v>
      </c>
      <c r="V11" s="17">
        <v>0</v>
      </c>
    </row>
    <row r="12" spans="1:23">
      <c r="A12" s="19">
        <v>41899</v>
      </c>
      <c r="B12" s="17" t="s">
        <v>87</v>
      </c>
      <c r="C12" s="26">
        <v>813.26</v>
      </c>
      <c r="D12" s="26">
        <f>I12+D14</f>
        <v>12133.449999999999</v>
      </c>
      <c r="E12" s="17">
        <v>42.35</v>
      </c>
      <c r="F12" s="26">
        <v>160.79</v>
      </c>
      <c r="G12" s="26">
        <v>0</v>
      </c>
      <c r="H12" s="26">
        <v>0</v>
      </c>
      <c r="I12" s="26">
        <v>974.05</v>
      </c>
      <c r="J12" s="26">
        <v>74.52</v>
      </c>
      <c r="K12" s="26">
        <v>1048.57</v>
      </c>
      <c r="L12" s="19">
        <v>42034</v>
      </c>
      <c r="M12" s="17" t="s">
        <v>132</v>
      </c>
      <c r="O12" s="17">
        <v>0</v>
      </c>
      <c r="P12" s="17">
        <v>0</v>
      </c>
      <c r="Q12" s="17">
        <v>0</v>
      </c>
    </row>
    <row r="13" spans="1:23">
      <c r="A13" s="19"/>
      <c r="C13" s="26"/>
      <c r="D13" s="26"/>
      <c r="F13" s="26"/>
      <c r="G13" s="26"/>
      <c r="H13" s="26"/>
      <c r="I13" s="26"/>
      <c r="J13" s="26"/>
      <c r="K13" s="26"/>
      <c r="L13" s="19">
        <v>42020</v>
      </c>
      <c r="N13" s="17" t="s">
        <v>133</v>
      </c>
      <c r="U13" s="17">
        <v>2.5</v>
      </c>
    </row>
    <row r="14" spans="1:23">
      <c r="A14" s="19">
        <v>41885</v>
      </c>
      <c r="B14" s="17" t="s">
        <v>87</v>
      </c>
      <c r="C14" s="26">
        <v>1193.72</v>
      </c>
      <c r="D14" s="26">
        <f>I14+D16</f>
        <v>11159.4</v>
      </c>
      <c r="E14" s="17">
        <v>65.08</v>
      </c>
      <c r="F14" s="26">
        <v>303.12</v>
      </c>
      <c r="G14" s="26">
        <v>0</v>
      </c>
      <c r="H14" s="26">
        <v>0</v>
      </c>
      <c r="I14" s="26">
        <v>1496.84</v>
      </c>
      <c r="J14" s="26">
        <v>114.51</v>
      </c>
      <c r="K14" s="26">
        <v>1611.35</v>
      </c>
      <c r="L14" s="19">
        <v>42020</v>
      </c>
      <c r="M14" s="17" t="s">
        <v>134</v>
      </c>
      <c r="O14" s="17">
        <v>50</v>
      </c>
      <c r="P14" s="17">
        <v>193.75</v>
      </c>
      <c r="Q14" s="17">
        <v>2.5</v>
      </c>
      <c r="R14" s="17">
        <v>9.69</v>
      </c>
    </row>
    <row r="15" spans="1:23">
      <c r="A15" s="19"/>
      <c r="C15" s="26"/>
      <c r="D15" s="26"/>
      <c r="F15" s="26"/>
      <c r="G15" s="26"/>
      <c r="H15" s="26"/>
      <c r="I15" s="26"/>
      <c r="J15" s="26"/>
      <c r="K15" s="26"/>
      <c r="L15" s="19">
        <v>42006</v>
      </c>
      <c r="N15" s="17" t="s">
        <v>135</v>
      </c>
      <c r="U15" s="17">
        <v>2.5</v>
      </c>
    </row>
    <row r="16" spans="1:23">
      <c r="A16" s="19">
        <v>41857</v>
      </c>
      <c r="B16" s="17" t="s">
        <v>87</v>
      </c>
      <c r="C16" s="26">
        <v>354.24</v>
      </c>
      <c r="D16" s="26">
        <f>I16+D18</f>
        <v>9662.56</v>
      </c>
      <c r="E16" s="17">
        <v>17</v>
      </c>
      <c r="F16" s="26">
        <v>36.76</v>
      </c>
      <c r="G16" s="26">
        <v>0</v>
      </c>
      <c r="H16" s="26">
        <v>0</v>
      </c>
      <c r="I16" s="26">
        <v>391</v>
      </c>
      <c r="J16" s="26">
        <v>29.91</v>
      </c>
      <c r="K16" s="26">
        <v>420.91</v>
      </c>
      <c r="L16" s="19">
        <v>42006</v>
      </c>
      <c r="M16" s="17" t="s">
        <v>136</v>
      </c>
      <c r="O16" s="17">
        <v>50</v>
      </c>
      <c r="Q16" s="17">
        <v>2.5</v>
      </c>
    </row>
    <row r="17" spans="1:22">
      <c r="A17" s="19"/>
      <c r="C17" s="26"/>
      <c r="D17" s="26"/>
      <c r="F17" s="26"/>
      <c r="G17" s="26"/>
      <c r="H17" s="26"/>
      <c r="I17" s="26"/>
      <c r="J17" s="26"/>
      <c r="K17" s="26"/>
      <c r="L17" s="19">
        <v>41992</v>
      </c>
      <c r="N17" s="17" t="s">
        <v>137</v>
      </c>
      <c r="U17" s="17">
        <v>2.5</v>
      </c>
    </row>
    <row r="18" spans="1:22">
      <c r="A18" s="19">
        <v>41843</v>
      </c>
      <c r="B18" s="17" t="s">
        <v>87</v>
      </c>
      <c r="C18" s="26">
        <v>909.94</v>
      </c>
      <c r="D18" s="26">
        <f>I18+D20</f>
        <v>9271.56</v>
      </c>
      <c r="E18" s="17">
        <v>48</v>
      </c>
      <c r="F18" s="26">
        <v>194.06</v>
      </c>
      <c r="G18" s="26">
        <v>0</v>
      </c>
      <c r="H18" s="26">
        <v>0</v>
      </c>
      <c r="I18" s="26">
        <v>1104</v>
      </c>
      <c r="J18" s="26">
        <v>86.47</v>
      </c>
      <c r="K18" s="26">
        <v>1190.47</v>
      </c>
      <c r="L18" s="19">
        <v>41978</v>
      </c>
      <c r="N18" s="17" t="s">
        <v>138</v>
      </c>
      <c r="U18" s="17">
        <v>2.5</v>
      </c>
    </row>
    <row r="19" spans="1:22">
      <c r="A19" s="19"/>
      <c r="C19" s="26"/>
      <c r="D19" s="26"/>
      <c r="F19" s="26"/>
      <c r="G19" s="26"/>
      <c r="H19" s="26"/>
      <c r="I19" s="26"/>
      <c r="J19" s="26"/>
      <c r="K19" s="26"/>
      <c r="L19" s="19">
        <v>41964</v>
      </c>
      <c r="M19" s="27" t="s">
        <v>139</v>
      </c>
    </row>
    <row r="20" spans="1:22">
      <c r="A20" s="19">
        <v>41829</v>
      </c>
      <c r="B20" s="17" t="s">
        <v>87</v>
      </c>
      <c r="C20" s="26">
        <v>909.94</v>
      </c>
      <c r="D20" s="26">
        <f>I20+D22</f>
        <v>8167.5599999999995</v>
      </c>
      <c r="E20" s="17">
        <v>48</v>
      </c>
      <c r="F20" s="26">
        <v>194.06</v>
      </c>
      <c r="G20" s="26">
        <v>0</v>
      </c>
      <c r="H20" s="26">
        <v>0</v>
      </c>
      <c r="I20" s="26">
        <v>1104</v>
      </c>
      <c r="J20" s="26">
        <v>87.77</v>
      </c>
      <c r="K20" s="26">
        <v>1191.77</v>
      </c>
      <c r="L20" s="19">
        <v>41964</v>
      </c>
      <c r="M20" s="17" t="s">
        <v>140</v>
      </c>
      <c r="O20" s="17">
        <v>50</v>
      </c>
      <c r="Q20" s="17">
        <v>2.5</v>
      </c>
    </row>
    <row r="21" spans="1:22">
      <c r="A21" s="19"/>
      <c r="C21" s="26"/>
      <c r="D21" s="26"/>
      <c r="F21" s="26"/>
      <c r="G21" s="26"/>
      <c r="H21" s="26"/>
      <c r="I21" s="26"/>
      <c r="J21" s="26"/>
      <c r="K21" s="26"/>
      <c r="L21" s="19">
        <v>41950</v>
      </c>
      <c r="N21" s="17" t="s">
        <v>141</v>
      </c>
      <c r="U21" s="17">
        <v>2.5</v>
      </c>
    </row>
    <row r="22" spans="1:22">
      <c r="A22" s="19">
        <v>41815</v>
      </c>
      <c r="B22" s="17" t="s">
        <v>87</v>
      </c>
      <c r="C22" s="26">
        <v>918.5</v>
      </c>
      <c r="D22" s="26">
        <f>I22+D24</f>
        <v>7063.5599999999995</v>
      </c>
      <c r="E22" s="17">
        <v>48.5</v>
      </c>
      <c r="F22" s="26">
        <v>197</v>
      </c>
      <c r="G22" s="26">
        <v>0</v>
      </c>
      <c r="H22" s="26">
        <v>0</v>
      </c>
      <c r="I22" s="26">
        <v>1115.5</v>
      </c>
      <c r="J22" s="26">
        <v>88.68</v>
      </c>
      <c r="K22" s="26">
        <v>1204.18</v>
      </c>
      <c r="L22" s="19">
        <v>41950</v>
      </c>
      <c r="M22" s="17" t="s">
        <v>142</v>
      </c>
      <c r="O22" s="17">
        <v>50</v>
      </c>
      <c r="P22" s="17">
        <v>275</v>
      </c>
      <c r="Q22" s="17">
        <v>2.5</v>
      </c>
      <c r="R22" s="17">
        <v>13.75</v>
      </c>
    </row>
    <row r="23" spans="1:22">
      <c r="A23" s="19"/>
      <c r="C23" s="26"/>
      <c r="D23" s="26"/>
      <c r="F23" s="26"/>
      <c r="G23" s="26"/>
      <c r="H23" s="26"/>
      <c r="I23" s="26"/>
      <c r="J23" s="26"/>
      <c r="K23" s="26"/>
      <c r="L23" s="19">
        <v>41936</v>
      </c>
      <c r="N23" s="17" t="s">
        <v>143</v>
      </c>
      <c r="U23" s="17">
        <v>2.5</v>
      </c>
    </row>
    <row r="24" spans="1:22">
      <c r="A24" s="19">
        <v>41815</v>
      </c>
      <c r="B24" s="17" t="s">
        <v>87</v>
      </c>
      <c r="C24" s="26">
        <v>755.93</v>
      </c>
      <c r="D24" s="26">
        <f>I24+D26</f>
        <v>5948.0599999999995</v>
      </c>
      <c r="E24" s="17">
        <v>39</v>
      </c>
      <c r="F24" s="26">
        <v>141.07</v>
      </c>
      <c r="G24" s="26">
        <v>0</v>
      </c>
      <c r="H24" s="26">
        <v>0</v>
      </c>
      <c r="I24" s="26">
        <v>897</v>
      </c>
      <c r="J24" s="26">
        <v>71.31</v>
      </c>
      <c r="K24" s="26">
        <v>968.31</v>
      </c>
      <c r="L24" s="19">
        <v>41936</v>
      </c>
      <c r="M24" s="17" t="s">
        <v>144</v>
      </c>
      <c r="O24" s="17">
        <v>50</v>
      </c>
      <c r="P24" s="17">
        <v>1200</v>
      </c>
      <c r="Q24" s="17">
        <v>2.5</v>
      </c>
      <c r="T24" s="17">
        <v>60</v>
      </c>
    </row>
    <row r="25" spans="1:22">
      <c r="A25" s="19"/>
      <c r="C25" s="26"/>
      <c r="D25" s="26"/>
      <c r="F25" s="26"/>
      <c r="G25" s="26"/>
      <c r="H25" s="26"/>
      <c r="I25" s="26"/>
      <c r="J25" s="26"/>
      <c r="K25" s="26"/>
      <c r="L25" s="19">
        <v>41922</v>
      </c>
      <c r="N25" s="17" t="s">
        <v>145</v>
      </c>
      <c r="U25" s="17">
        <v>2.5</v>
      </c>
    </row>
    <row r="26" spans="1:22">
      <c r="A26" s="19">
        <v>41787</v>
      </c>
      <c r="B26" s="17" t="s">
        <v>87</v>
      </c>
      <c r="C26" s="26">
        <v>942.45</v>
      </c>
      <c r="D26" s="26">
        <f>I26+D28</f>
        <v>5051.0599999999995</v>
      </c>
      <c r="E26" s="17">
        <v>49.9</v>
      </c>
      <c r="F26" s="26">
        <v>205.25</v>
      </c>
      <c r="G26" s="26">
        <v>0</v>
      </c>
      <c r="H26" s="26">
        <v>0</v>
      </c>
      <c r="I26" s="26">
        <v>1147.7</v>
      </c>
      <c r="J26" s="26">
        <v>91.24</v>
      </c>
      <c r="K26" s="26">
        <v>1238.94</v>
      </c>
      <c r="L26" s="19">
        <v>41922</v>
      </c>
      <c r="M26" s="17" t="s">
        <v>146</v>
      </c>
      <c r="O26" s="28">
        <v>50</v>
      </c>
      <c r="P26" s="28">
        <v>0</v>
      </c>
      <c r="Q26" s="28">
        <v>2.5</v>
      </c>
      <c r="R26" s="28"/>
    </row>
    <row r="27" spans="1:22">
      <c r="A27" s="19"/>
      <c r="C27" s="26"/>
      <c r="D27" s="26"/>
      <c r="F27" s="26"/>
      <c r="G27" s="26"/>
      <c r="H27" s="26"/>
      <c r="I27" s="26"/>
      <c r="J27" s="26"/>
      <c r="K27" s="26"/>
      <c r="L27" s="29">
        <v>41908</v>
      </c>
      <c r="N27" s="17" t="s">
        <v>147</v>
      </c>
      <c r="U27" s="17">
        <v>2.5</v>
      </c>
    </row>
    <row r="28" spans="1:22" s="28" customFormat="1">
      <c r="A28" s="29">
        <v>41773</v>
      </c>
      <c r="B28" s="28" t="s">
        <v>87</v>
      </c>
      <c r="C28" s="30">
        <v>1209.5</v>
      </c>
      <c r="D28" s="30">
        <f>I28+D30</f>
        <v>3903.3599999999997</v>
      </c>
      <c r="E28" s="28">
        <v>45.8</v>
      </c>
      <c r="F28" s="30">
        <v>181.11</v>
      </c>
      <c r="G28" s="30">
        <v>0</v>
      </c>
      <c r="H28" s="30">
        <v>0</v>
      </c>
      <c r="I28" s="30">
        <v>1390.61</v>
      </c>
      <c r="J28" s="30">
        <v>83.75</v>
      </c>
      <c r="K28" s="30">
        <v>1474.36</v>
      </c>
      <c r="L28" s="29">
        <v>41908</v>
      </c>
      <c r="M28" s="28" t="s">
        <v>148</v>
      </c>
      <c r="O28" s="28">
        <v>50</v>
      </c>
      <c r="P28" s="28">
        <v>138</v>
      </c>
      <c r="Q28" s="28">
        <v>2.5</v>
      </c>
      <c r="T28" s="28">
        <v>6.9</v>
      </c>
    </row>
    <row r="29" spans="1:22">
      <c r="A29" s="19"/>
      <c r="C29" s="26"/>
      <c r="D29" s="26"/>
      <c r="F29" s="26"/>
      <c r="G29" s="26"/>
      <c r="H29" s="26"/>
      <c r="I29" s="26"/>
      <c r="J29" s="26"/>
      <c r="K29" s="26"/>
      <c r="L29" s="19">
        <v>41894</v>
      </c>
      <c r="N29" s="17" t="s">
        <v>149</v>
      </c>
      <c r="U29" s="17">
        <v>2.5</v>
      </c>
    </row>
    <row r="30" spans="1:22">
      <c r="A30" s="19">
        <v>41759</v>
      </c>
      <c r="B30" s="17" t="s">
        <v>87</v>
      </c>
      <c r="C30" s="26">
        <v>576.26</v>
      </c>
      <c r="D30" s="26">
        <f>I30+D32</f>
        <v>2512.75</v>
      </c>
      <c r="E30" s="17">
        <v>28.5</v>
      </c>
      <c r="F30" s="26">
        <v>79.239999999999995</v>
      </c>
      <c r="G30" s="26">
        <v>0</v>
      </c>
      <c r="H30" s="26">
        <v>0</v>
      </c>
      <c r="I30" s="26">
        <v>655.5</v>
      </c>
      <c r="J30" s="26">
        <v>52.11</v>
      </c>
      <c r="K30" s="26">
        <v>707.61</v>
      </c>
      <c r="L30" s="19">
        <v>41894</v>
      </c>
      <c r="M30" s="17" t="s">
        <v>150</v>
      </c>
      <c r="O30" s="17">
        <v>150</v>
      </c>
      <c r="P30" s="17">
        <v>2470.89</v>
      </c>
      <c r="Q30" s="17">
        <v>2.5</v>
      </c>
      <c r="S30" s="17">
        <v>7.5</v>
      </c>
      <c r="T30" s="17">
        <v>123.54</v>
      </c>
    </row>
    <row r="31" spans="1:22">
      <c r="A31" s="19"/>
      <c r="C31" s="26"/>
      <c r="D31" s="26"/>
      <c r="F31" s="26"/>
      <c r="G31" s="26"/>
      <c r="H31" s="26"/>
      <c r="I31" s="26"/>
      <c r="J31" s="26"/>
      <c r="K31" s="26"/>
      <c r="L31" s="19">
        <v>41880</v>
      </c>
      <c r="N31" s="17" t="s">
        <v>151</v>
      </c>
      <c r="U31" s="17">
        <v>0</v>
      </c>
      <c r="V31" s="17">
        <v>0</v>
      </c>
    </row>
    <row r="32" spans="1:22">
      <c r="A32" s="19">
        <v>41745</v>
      </c>
      <c r="B32" s="17" t="s">
        <v>87</v>
      </c>
      <c r="C32" s="26">
        <v>820.11</v>
      </c>
      <c r="D32" s="26">
        <f>I32+D34</f>
        <v>1857.25</v>
      </c>
      <c r="E32" s="17">
        <v>42.75</v>
      </c>
      <c r="F32" s="26">
        <v>163.13999999999999</v>
      </c>
      <c r="G32" s="26">
        <v>0</v>
      </c>
      <c r="H32" s="26">
        <v>0</v>
      </c>
      <c r="I32" s="26">
        <v>983.25</v>
      </c>
      <c r="J32" s="26">
        <v>78.17</v>
      </c>
      <c r="K32" s="26">
        <v>1061.42</v>
      </c>
      <c r="L32" s="19">
        <v>41880</v>
      </c>
      <c r="N32" s="17" t="s">
        <v>152</v>
      </c>
      <c r="U32" s="17">
        <v>2.5</v>
      </c>
      <c r="V32" s="17">
        <v>40.71</v>
      </c>
    </row>
    <row r="33" spans="1:22">
      <c r="A33" s="19"/>
      <c r="C33" s="26"/>
      <c r="D33" s="26"/>
      <c r="F33" s="26"/>
      <c r="G33" s="26"/>
      <c r="H33" s="26"/>
      <c r="I33" s="26"/>
      <c r="J33" s="26"/>
      <c r="K33" s="26"/>
      <c r="L33" s="19">
        <v>41880</v>
      </c>
      <c r="N33" s="17" t="s">
        <v>153</v>
      </c>
      <c r="U33" s="17">
        <v>2.5</v>
      </c>
      <c r="V33" s="17">
        <v>40.71</v>
      </c>
    </row>
    <row r="34" spans="1:22">
      <c r="A34" s="19">
        <v>41731</v>
      </c>
      <c r="B34" s="17" t="s">
        <v>87</v>
      </c>
      <c r="C34" s="26">
        <v>530.39</v>
      </c>
      <c r="D34" s="26">
        <f>I34+D36</f>
        <v>874</v>
      </c>
      <c r="E34" s="17">
        <v>26</v>
      </c>
      <c r="F34" s="26">
        <v>67.61</v>
      </c>
      <c r="G34" s="26">
        <v>0</v>
      </c>
      <c r="H34" s="26">
        <v>0</v>
      </c>
      <c r="I34" s="26">
        <v>598</v>
      </c>
      <c r="J34" s="26">
        <v>47.54</v>
      </c>
      <c r="K34" s="26">
        <v>645.54</v>
      </c>
      <c r="L34" s="19">
        <v>41866</v>
      </c>
      <c r="M34" s="17" t="s">
        <v>154</v>
      </c>
      <c r="O34" s="17">
        <v>50</v>
      </c>
      <c r="P34" s="17">
        <v>814.22</v>
      </c>
    </row>
    <row r="35" spans="1:22">
      <c r="A35" s="19"/>
      <c r="C35" s="26"/>
      <c r="D35" s="26"/>
      <c r="F35" s="26"/>
      <c r="G35" s="26"/>
      <c r="H35" s="26"/>
      <c r="I35" s="26"/>
      <c r="J35" s="26"/>
      <c r="K35" s="26"/>
      <c r="L35" s="19">
        <v>41852</v>
      </c>
      <c r="N35" s="17" t="s">
        <v>155</v>
      </c>
      <c r="U35" s="17">
        <v>2.5</v>
      </c>
      <c r="V35" s="17">
        <v>19.55</v>
      </c>
    </row>
    <row r="36" spans="1:22">
      <c r="A36" s="19">
        <v>41717</v>
      </c>
      <c r="B36" s="17" t="s">
        <v>87</v>
      </c>
      <c r="C36" s="26">
        <v>254.89</v>
      </c>
      <c r="D36" s="26">
        <f>I36</f>
        <v>276</v>
      </c>
      <c r="E36" s="17">
        <v>12</v>
      </c>
      <c r="F36" s="26">
        <v>21.11</v>
      </c>
      <c r="G36" s="26">
        <v>0</v>
      </c>
      <c r="H36" s="26">
        <v>0</v>
      </c>
      <c r="I36" s="26">
        <v>276</v>
      </c>
      <c r="J36" s="26">
        <v>21.94</v>
      </c>
      <c r="K36" s="26">
        <v>297.94</v>
      </c>
      <c r="L36" s="19">
        <v>41852</v>
      </c>
      <c r="M36" s="17" t="s">
        <v>156</v>
      </c>
      <c r="O36" s="17">
        <v>550</v>
      </c>
      <c r="P36" s="17">
        <v>8117.8</v>
      </c>
      <c r="S36" s="17">
        <v>27.5</v>
      </c>
      <c r="T36" s="17">
        <v>405.89</v>
      </c>
    </row>
    <row r="37" spans="1:22" s="15" customFormat="1">
      <c r="B37" s="15" t="s">
        <v>103</v>
      </c>
      <c r="C37" s="31">
        <v>11846.27</v>
      </c>
      <c r="D37" s="31"/>
      <c r="E37" s="15">
        <v>590.63</v>
      </c>
      <c r="F37" s="31">
        <v>2218.9299999999998</v>
      </c>
      <c r="G37" s="31">
        <v>0</v>
      </c>
      <c r="H37" s="31">
        <v>0</v>
      </c>
      <c r="I37" s="31">
        <v>14065.2</v>
      </c>
      <c r="J37" s="31">
        <v>1076.27</v>
      </c>
      <c r="K37" s="31">
        <v>15141.47</v>
      </c>
      <c r="L37" s="31"/>
      <c r="P37" s="15" t="s">
        <v>157</v>
      </c>
    </row>
    <row r="39" spans="1:22">
      <c r="D39" s="26"/>
    </row>
    <row r="41" spans="1:22">
      <c r="A41" s="17" t="s">
        <v>69</v>
      </c>
      <c r="B41" s="17" t="s">
        <v>70</v>
      </c>
      <c r="C41" s="17" t="s">
        <v>71</v>
      </c>
      <c r="E41" s="17" t="s">
        <v>72</v>
      </c>
      <c r="F41" s="17" t="s">
        <v>158</v>
      </c>
    </row>
    <row r="42" spans="1:22">
      <c r="A42" s="17" t="s">
        <v>159</v>
      </c>
      <c r="B42" s="17" t="s">
        <v>160</v>
      </c>
    </row>
    <row r="43" spans="1:22">
      <c r="A43" s="17" t="s">
        <v>161</v>
      </c>
      <c r="B43" s="17" t="s">
        <v>162</v>
      </c>
    </row>
    <row r="44" spans="1:22">
      <c r="A44" s="17" t="s">
        <v>163</v>
      </c>
      <c r="B44" s="17" t="s">
        <v>160</v>
      </c>
    </row>
    <row r="45" spans="1:22">
      <c r="A45" s="17" t="s">
        <v>164</v>
      </c>
      <c r="B45" s="17" t="s">
        <v>165</v>
      </c>
    </row>
    <row r="46" spans="1:22">
      <c r="A46" s="17" t="s">
        <v>158</v>
      </c>
      <c r="B46" s="17" t="s">
        <v>160</v>
      </c>
    </row>
    <row r="47" spans="1:22">
      <c r="A47" s="17" t="s">
        <v>166</v>
      </c>
      <c r="B47" s="17" t="s">
        <v>167</v>
      </c>
    </row>
    <row r="48" spans="1:22" ht="33">
      <c r="A48" s="5" t="s">
        <v>69</v>
      </c>
      <c r="B48" s="5" t="s">
        <v>70</v>
      </c>
      <c r="C48" s="5" t="s">
        <v>71</v>
      </c>
      <c r="D48" s="5" t="s">
        <v>114</v>
      </c>
      <c r="E48" s="5" t="s">
        <v>72</v>
      </c>
      <c r="F48" s="5" t="s">
        <v>73</v>
      </c>
      <c r="G48" s="5" t="s">
        <v>74</v>
      </c>
      <c r="H48" s="5" t="s">
        <v>75</v>
      </c>
      <c r="I48" s="5" t="s">
        <v>76</v>
      </c>
      <c r="J48" s="5" t="s">
        <v>77</v>
      </c>
      <c r="K48" s="5" t="s">
        <v>78</v>
      </c>
      <c r="L48" s="5"/>
      <c r="M48" s="5" t="s">
        <v>79</v>
      </c>
      <c r="N48" s="6"/>
      <c r="O48" s="6"/>
      <c r="P48" s="6"/>
      <c r="Q48" s="6" t="s">
        <v>80</v>
      </c>
      <c r="R48" s="25"/>
      <c r="S48" s="14"/>
      <c r="T48" s="14" t="s">
        <v>81</v>
      </c>
      <c r="U48" s="14" t="s">
        <v>124</v>
      </c>
      <c r="V48" s="25" t="s">
        <v>125</v>
      </c>
    </row>
    <row r="49" spans="1:13">
      <c r="A49" s="19">
        <v>42081</v>
      </c>
      <c r="B49" s="17" t="s">
        <v>83</v>
      </c>
      <c r="C49" s="26">
        <v>43.67</v>
      </c>
      <c r="D49" s="26">
        <f t="shared" ref="D49:D71" si="0">I49+D50</f>
        <v>1460</v>
      </c>
      <c r="E49" s="17">
        <v>1</v>
      </c>
      <c r="F49" s="26">
        <v>3.83</v>
      </c>
      <c r="G49" s="26">
        <v>2.5</v>
      </c>
      <c r="H49" s="26">
        <v>2.5</v>
      </c>
      <c r="I49" s="26">
        <v>50</v>
      </c>
      <c r="J49" s="26">
        <v>3.98</v>
      </c>
      <c r="K49" s="26">
        <v>56.48</v>
      </c>
      <c r="L49" s="26"/>
      <c r="M49" s="17" t="s">
        <v>84</v>
      </c>
    </row>
    <row r="50" spans="1:13">
      <c r="A50" s="19">
        <v>42067</v>
      </c>
      <c r="B50" s="17" t="s">
        <v>83</v>
      </c>
      <c r="C50" s="26">
        <v>87.35</v>
      </c>
      <c r="D50" s="26">
        <f t="shared" si="0"/>
        <v>1410</v>
      </c>
      <c r="E50" s="17">
        <v>2</v>
      </c>
      <c r="F50" s="26">
        <v>7.65</v>
      </c>
      <c r="G50" s="26">
        <v>5</v>
      </c>
      <c r="H50" s="26">
        <v>5</v>
      </c>
      <c r="I50" s="26">
        <v>100</v>
      </c>
      <c r="J50" s="26">
        <v>7.95</v>
      </c>
      <c r="K50" s="26">
        <v>112.95</v>
      </c>
      <c r="L50" s="26"/>
      <c r="M50" s="17" t="s">
        <v>84</v>
      </c>
    </row>
    <row r="51" spans="1:13">
      <c r="A51" s="19">
        <v>42025</v>
      </c>
      <c r="B51" s="17" t="s">
        <v>83</v>
      </c>
      <c r="C51" s="26">
        <v>43.68</v>
      </c>
      <c r="D51" s="26">
        <f t="shared" si="0"/>
        <v>1310</v>
      </c>
      <c r="E51" s="17">
        <v>1</v>
      </c>
      <c r="F51" s="26">
        <v>3.82</v>
      </c>
      <c r="G51" s="26">
        <v>2.5</v>
      </c>
      <c r="H51" s="26">
        <v>2.5</v>
      </c>
      <c r="I51" s="26">
        <v>50</v>
      </c>
      <c r="J51" s="26">
        <v>3.97</v>
      </c>
      <c r="K51" s="26">
        <v>56.47</v>
      </c>
      <c r="L51" s="26"/>
      <c r="M51" s="17" t="s">
        <v>84</v>
      </c>
    </row>
    <row r="52" spans="1:13">
      <c r="A52" s="19">
        <v>42011</v>
      </c>
      <c r="B52" s="17" t="s">
        <v>83</v>
      </c>
      <c r="C52" s="26">
        <v>43.67</v>
      </c>
      <c r="D52" s="26">
        <f t="shared" si="0"/>
        <v>1260</v>
      </c>
      <c r="E52" s="17">
        <v>1</v>
      </c>
      <c r="F52" s="26">
        <v>3.83</v>
      </c>
      <c r="G52" s="26">
        <v>2.5</v>
      </c>
      <c r="H52" s="26">
        <v>2.5</v>
      </c>
      <c r="I52" s="26">
        <v>50</v>
      </c>
      <c r="J52" s="26">
        <v>3.98</v>
      </c>
      <c r="K52" s="26">
        <v>56.48</v>
      </c>
      <c r="L52" s="26"/>
      <c r="M52" s="17" t="s">
        <v>84</v>
      </c>
    </row>
    <row r="53" spans="1:13">
      <c r="A53" s="19">
        <v>41997</v>
      </c>
      <c r="B53" s="17" t="s">
        <v>83</v>
      </c>
      <c r="C53" s="26">
        <v>203.67</v>
      </c>
      <c r="D53" s="26">
        <f t="shared" si="0"/>
        <v>1210</v>
      </c>
      <c r="E53" s="17">
        <v>1</v>
      </c>
      <c r="F53" s="26">
        <v>3.83</v>
      </c>
      <c r="G53" s="26">
        <v>2.5</v>
      </c>
      <c r="H53" s="26">
        <v>2.5</v>
      </c>
      <c r="I53" s="26">
        <v>210</v>
      </c>
      <c r="J53" s="26">
        <v>3.98</v>
      </c>
      <c r="K53" s="26">
        <v>216.48</v>
      </c>
      <c r="L53" s="26"/>
      <c r="M53" s="17" t="s">
        <v>84</v>
      </c>
    </row>
    <row r="54" spans="1:13">
      <c r="A54" s="19">
        <v>41983</v>
      </c>
      <c r="B54" s="17" t="s">
        <v>83</v>
      </c>
      <c r="C54" s="26">
        <v>43.68</v>
      </c>
      <c r="D54" s="26">
        <f t="shared" si="0"/>
        <v>1000</v>
      </c>
      <c r="E54" s="17">
        <v>1</v>
      </c>
      <c r="F54" s="26">
        <v>3.82</v>
      </c>
      <c r="G54" s="26">
        <v>2.5</v>
      </c>
      <c r="H54" s="26">
        <v>2.5</v>
      </c>
      <c r="I54" s="26">
        <v>50</v>
      </c>
      <c r="J54" s="26">
        <v>3.97</v>
      </c>
      <c r="K54" s="26">
        <v>56.47</v>
      </c>
      <c r="L54" s="26"/>
      <c r="M54" s="17" t="s">
        <v>84</v>
      </c>
    </row>
    <row r="55" spans="1:13">
      <c r="A55" s="19">
        <v>41969</v>
      </c>
      <c r="B55" s="17" t="s">
        <v>83</v>
      </c>
      <c r="C55" s="26">
        <v>43.67</v>
      </c>
      <c r="D55" s="26">
        <f t="shared" si="0"/>
        <v>950</v>
      </c>
      <c r="E55" s="17">
        <v>1</v>
      </c>
      <c r="F55" s="26">
        <v>3.83</v>
      </c>
      <c r="G55" s="26">
        <v>2.5</v>
      </c>
      <c r="H55" s="26">
        <v>2.5</v>
      </c>
      <c r="I55" s="26">
        <v>50</v>
      </c>
      <c r="J55" s="26">
        <v>3.98</v>
      </c>
      <c r="K55" s="26">
        <v>56.48</v>
      </c>
      <c r="L55" s="26"/>
      <c r="M55" s="17" t="s">
        <v>84</v>
      </c>
    </row>
    <row r="56" spans="1:13">
      <c r="A56" s="19">
        <v>41955</v>
      </c>
      <c r="B56" s="17" t="s">
        <v>83</v>
      </c>
      <c r="C56" s="26">
        <v>43.68</v>
      </c>
      <c r="D56" s="26">
        <f t="shared" si="0"/>
        <v>900</v>
      </c>
      <c r="E56" s="17">
        <v>1</v>
      </c>
      <c r="F56" s="26">
        <v>3.82</v>
      </c>
      <c r="G56" s="26">
        <v>2.5</v>
      </c>
      <c r="H56" s="26">
        <v>2.5</v>
      </c>
      <c r="I56" s="26">
        <v>50</v>
      </c>
      <c r="J56" s="26">
        <v>3.97</v>
      </c>
      <c r="K56" s="26">
        <v>56.47</v>
      </c>
      <c r="L56" s="26"/>
      <c r="M56" s="17" t="s">
        <v>84</v>
      </c>
    </row>
    <row r="57" spans="1:13">
      <c r="A57" s="19">
        <v>41941</v>
      </c>
      <c r="B57" s="17" t="s">
        <v>83</v>
      </c>
      <c r="C57" s="26">
        <v>43.67</v>
      </c>
      <c r="D57" s="26">
        <f t="shared" si="0"/>
        <v>850</v>
      </c>
      <c r="E57" s="17">
        <v>1</v>
      </c>
      <c r="F57" s="26">
        <v>3.83</v>
      </c>
      <c r="G57" s="26">
        <v>2.5</v>
      </c>
      <c r="H57" s="26">
        <v>2.5</v>
      </c>
      <c r="I57" s="26">
        <v>50</v>
      </c>
      <c r="J57" s="26">
        <v>3.98</v>
      </c>
      <c r="K57" s="26">
        <v>56.48</v>
      </c>
      <c r="L57" s="26"/>
      <c r="M57" s="17" t="s">
        <v>84</v>
      </c>
    </row>
    <row r="58" spans="1:13">
      <c r="A58" s="19">
        <v>41927</v>
      </c>
      <c r="B58" s="17" t="s">
        <v>83</v>
      </c>
      <c r="C58" s="26">
        <v>43.68</v>
      </c>
      <c r="D58" s="26">
        <f t="shared" si="0"/>
        <v>800</v>
      </c>
      <c r="E58" s="17">
        <v>1</v>
      </c>
      <c r="F58" s="26">
        <v>3.82</v>
      </c>
      <c r="G58" s="26">
        <v>2.5</v>
      </c>
      <c r="H58" s="26">
        <v>2.5</v>
      </c>
      <c r="I58" s="26">
        <v>50</v>
      </c>
      <c r="J58" s="26">
        <v>3.97</v>
      </c>
      <c r="K58" s="26">
        <v>56.47</v>
      </c>
      <c r="L58" s="26"/>
      <c r="M58" s="17" t="s">
        <v>84</v>
      </c>
    </row>
    <row r="59" spans="1:13">
      <c r="A59" s="19">
        <v>41913</v>
      </c>
      <c r="B59" s="17" t="s">
        <v>83</v>
      </c>
      <c r="C59" s="26">
        <v>43.67</v>
      </c>
      <c r="D59" s="26">
        <f t="shared" si="0"/>
        <v>750</v>
      </c>
      <c r="E59" s="17">
        <v>1</v>
      </c>
      <c r="F59" s="26">
        <v>3.83</v>
      </c>
      <c r="G59" s="26">
        <v>2.5</v>
      </c>
      <c r="H59" s="26">
        <v>2.5</v>
      </c>
      <c r="I59" s="26">
        <v>50</v>
      </c>
      <c r="J59" s="26">
        <v>3.98</v>
      </c>
      <c r="K59" s="26">
        <v>56.48</v>
      </c>
      <c r="L59" s="26"/>
      <c r="M59" s="17" t="s">
        <v>84</v>
      </c>
    </row>
    <row r="60" spans="1:13">
      <c r="A60" s="19">
        <v>41899</v>
      </c>
      <c r="B60" s="17" t="s">
        <v>83</v>
      </c>
      <c r="C60" s="26">
        <v>46.18</v>
      </c>
      <c r="D60" s="26">
        <f t="shared" si="0"/>
        <v>700</v>
      </c>
      <c r="E60" s="17">
        <v>1</v>
      </c>
      <c r="F60" s="26">
        <v>3.82</v>
      </c>
      <c r="G60" s="26">
        <v>0</v>
      </c>
      <c r="H60" s="26">
        <v>0</v>
      </c>
      <c r="I60" s="26">
        <v>50</v>
      </c>
      <c r="J60" s="26">
        <v>3.97</v>
      </c>
      <c r="K60" s="26">
        <v>53.97</v>
      </c>
      <c r="L60" s="26"/>
      <c r="M60" s="17" t="s">
        <v>84</v>
      </c>
    </row>
    <row r="61" spans="1:13">
      <c r="A61" s="19">
        <v>41885</v>
      </c>
      <c r="B61" s="17" t="s">
        <v>83</v>
      </c>
      <c r="C61" s="26">
        <v>92.35</v>
      </c>
      <c r="D61" s="26">
        <f t="shared" si="0"/>
        <v>650</v>
      </c>
      <c r="E61" s="17">
        <v>2</v>
      </c>
      <c r="F61" s="26">
        <v>7.65</v>
      </c>
      <c r="G61" s="26">
        <v>0</v>
      </c>
      <c r="H61" s="26">
        <v>0</v>
      </c>
      <c r="I61" s="26">
        <v>100</v>
      </c>
      <c r="J61" s="26">
        <v>7.95</v>
      </c>
      <c r="K61" s="26">
        <v>107.95</v>
      </c>
      <c r="L61" s="26"/>
      <c r="M61" s="17" t="s">
        <v>84</v>
      </c>
    </row>
    <row r="62" spans="1:13">
      <c r="A62" s="19">
        <v>41857</v>
      </c>
      <c r="B62" s="17" t="s">
        <v>83</v>
      </c>
      <c r="C62" s="26">
        <v>46.17</v>
      </c>
      <c r="D62" s="26">
        <f t="shared" si="0"/>
        <v>550</v>
      </c>
      <c r="E62" s="17">
        <v>1</v>
      </c>
      <c r="F62" s="26">
        <v>3.83</v>
      </c>
      <c r="G62" s="26">
        <v>0</v>
      </c>
      <c r="H62" s="26">
        <v>0</v>
      </c>
      <c r="I62" s="26">
        <v>50</v>
      </c>
      <c r="J62" s="26">
        <v>3.98</v>
      </c>
      <c r="K62" s="26">
        <v>53.98</v>
      </c>
      <c r="L62" s="26"/>
      <c r="M62" s="17" t="s">
        <v>84</v>
      </c>
    </row>
    <row r="63" spans="1:13">
      <c r="A63" s="19">
        <v>41843</v>
      </c>
      <c r="B63" s="17" t="s">
        <v>83</v>
      </c>
      <c r="C63" s="26">
        <v>46.18</v>
      </c>
      <c r="D63" s="26">
        <f t="shared" si="0"/>
        <v>500</v>
      </c>
      <c r="E63" s="17">
        <v>1</v>
      </c>
      <c r="F63" s="26">
        <v>3.82</v>
      </c>
      <c r="G63" s="26">
        <v>0</v>
      </c>
      <c r="H63" s="26">
        <v>0</v>
      </c>
      <c r="I63" s="26">
        <v>50</v>
      </c>
      <c r="J63" s="26">
        <v>3.97</v>
      </c>
      <c r="K63" s="26">
        <v>53.97</v>
      </c>
      <c r="L63" s="26"/>
      <c r="M63" s="17" t="s">
        <v>84</v>
      </c>
    </row>
    <row r="64" spans="1:13">
      <c r="A64" s="19">
        <v>41829</v>
      </c>
      <c r="B64" s="17" t="s">
        <v>83</v>
      </c>
      <c r="C64" s="26">
        <v>46.17</v>
      </c>
      <c r="D64" s="26">
        <f t="shared" si="0"/>
        <v>450</v>
      </c>
      <c r="E64" s="17">
        <v>1</v>
      </c>
      <c r="F64" s="26">
        <v>3.83</v>
      </c>
      <c r="G64" s="26">
        <v>0</v>
      </c>
      <c r="H64" s="26">
        <v>0</v>
      </c>
      <c r="I64" s="26">
        <v>50</v>
      </c>
      <c r="J64" s="26">
        <v>3.98</v>
      </c>
      <c r="K64" s="26">
        <v>53.98</v>
      </c>
      <c r="L64" s="26"/>
      <c r="M64" s="17" t="s">
        <v>84</v>
      </c>
    </row>
    <row r="65" spans="1:13">
      <c r="A65" s="19">
        <v>41815</v>
      </c>
      <c r="B65" s="17" t="s">
        <v>83</v>
      </c>
      <c r="C65" s="26">
        <v>46.18</v>
      </c>
      <c r="D65" s="26">
        <f t="shared" si="0"/>
        <v>400</v>
      </c>
      <c r="E65" s="17">
        <v>1</v>
      </c>
      <c r="F65" s="26">
        <v>3.82</v>
      </c>
      <c r="G65" s="26">
        <v>0</v>
      </c>
      <c r="H65" s="26">
        <v>0</v>
      </c>
      <c r="I65" s="26">
        <v>50</v>
      </c>
      <c r="J65" s="26">
        <v>3.97</v>
      </c>
      <c r="K65" s="26">
        <v>53.97</v>
      </c>
      <c r="L65" s="26"/>
      <c r="M65" s="17" t="s">
        <v>84</v>
      </c>
    </row>
    <row r="66" spans="1:13">
      <c r="A66" s="19">
        <v>41815</v>
      </c>
      <c r="B66" s="17" t="s">
        <v>83</v>
      </c>
      <c r="C66" s="26">
        <v>46.17</v>
      </c>
      <c r="D66" s="26">
        <f t="shared" si="0"/>
        <v>350</v>
      </c>
      <c r="E66" s="17">
        <v>1</v>
      </c>
      <c r="F66" s="26">
        <v>3.83</v>
      </c>
      <c r="G66" s="26">
        <v>0</v>
      </c>
      <c r="H66" s="26">
        <v>0</v>
      </c>
      <c r="I66" s="26">
        <v>50</v>
      </c>
      <c r="J66" s="26">
        <v>3.98</v>
      </c>
      <c r="K66" s="26">
        <v>53.98</v>
      </c>
      <c r="L66" s="26"/>
      <c r="M66" s="17" t="s">
        <v>84</v>
      </c>
    </row>
    <row r="67" spans="1:13">
      <c r="A67" s="19">
        <v>41787</v>
      </c>
      <c r="B67" s="17" t="s">
        <v>83</v>
      </c>
      <c r="C67" s="26">
        <v>46.18</v>
      </c>
      <c r="D67" s="26">
        <f t="shared" si="0"/>
        <v>300</v>
      </c>
      <c r="E67" s="17">
        <v>1</v>
      </c>
      <c r="F67" s="26">
        <v>3.82</v>
      </c>
      <c r="G67" s="26">
        <v>0</v>
      </c>
      <c r="H67" s="26">
        <v>0</v>
      </c>
      <c r="I67" s="26">
        <v>50</v>
      </c>
      <c r="J67" s="26">
        <v>3.97</v>
      </c>
      <c r="K67" s="26">
        <v>53.97</v>
      </c>
      <c r="L67" s="26"/>
      <c r="M67" s="17" t="s">
        <v>84</v>
      </c>
    </row>
    <row r="68" spans="1:13">
      <c r="A68" s="19">
        <v>41773</v>
      </c>
      <c r="B68" s="17" t="s">
        <v>83</v>
      </c>
      <c r="C68" s="26">
        <v>46.17</v>
      </c>
      <c r="D68" s="26">
        <f t="shared" si="0"/>
        <v>250</v>
      </c>
      <c r="E68" s="17">
        <v>1</v>
      </c>
      <c r="F68" s="26">
        <v>3.83</v>
      </c>
      <c r="G68" s="26">
        <v>0</v>
      </c>
      <c r="H68" s="26">
        <v>0</v>
      </c>
      <c r="I68" s="26">
        <v>50</v>
      </c>
      <c r="J68" s="26">
        <v>3.98</v>
      </c>
      <c r="K68" s="26">
        <v>53.98</v>
      </c>
      <c r="L68" s="26"/>
      <c r="M68" s="17" t="s">
        <v>84</v>
      </c>
    </row>
    <row r="69" spans="1:13">
      <c r="A69" s="19">
        <v>41759</v>
      </c>
      <c r="B69" s="17" t="s">
        <v>83</v>
      </c>
      <c r="C69" s="26">
        <v>46.18</v>
      </c>
      <c r="D69" s="26">
        <f t="shared" si="0"/>
        <v>200</v>
      </c>
      <c r="E69" s="17">
        <v>1</v>
      </c>
      <c r="F69" s="26">
        <v>3.82</v>
      </c>
      <c r="G69" s="26">
        <v>0</v>
      </c>
      <c r="H69" s="26">
        <v>0</v>
      </c>
      <c r="I69" s="26">
        <v>50</v>
      </c>
      <c r="J69" s="26">
        <v>3.97</v>
      </c>
      <c r="K69" s="26">
        <v>53.97</v>
      </c>
      <c r="L69" s="26"/>
      <c r="M69" s="17" t="s">
        <v>84</v>
      </c>
    </row>
    <row r="70" spans="1:13">
      <c r="A70" s="19">
        <v>41745</v>
      </c>
      <c r="B70" s="17" t="s">
        <v>83</v>
      </c>
      <c r="C70" s="26">
        <v>46.17</v>
      </c>
      <c r="D70" s="26">
        <f t="shared" si="0"/>
        <v>150</v>
      </c>
      <c r="E70" s="17">
        <v>1</v>
      </c>
      <c r="F70" s="26">
        <v>3.83</v>
      </c>
      <c r="G70" s="26">
        <v>0</v>
      </c>
      <c r="H70" s="26">
        <v>0</v>
      </c>
      <c r="I70" s="26">
        <v>50</v>
      </c>
      <c r="J70" s="26">
        <v>3.98</v>
      </c>
      <c r="K70" s="26">
        <v>53.98</v>
      </c>
      <c r="L70" s="26"/>
      <c r="M70" s="17" t="s">
        <v>84</v>
      </c>
    </row>
    <row r="71" spans="1:13">
      <c r="A71" s="19">
        <v>41731</v>
      </c>
      <c r="B71" s="17" t="s">
        <v>83</v>
      </c>
      <c r="C71" s="26">
        <v>46.18</v>
      </c>
      <c r="D71" s="26">
        <f t="shared" si="0"/>
        <v>100</v>
      </c>
      <c r="E71" s="17">
        <v>1</v>
      </c>
      <c r="F71" s="26">
        <v>3.82</v>
      </c>
      <c r="G71" s="26">
        <v>0</v>
      </c>
      <c r="H71" s="26">
        <v>0</v>
      </c>
      <c r="I71" s="26">
        <v>50</v>
      </c>
      <c r="J71" s="26">
        <v>3.97</v>
      </c>
      <c r="K71" s="26">
        <v>53.97</v>
      </c>
      <c r="L71" s="26"/>
      <c r="M71" s="17" t="s">
        <v>84</v>
      </c>
    </row>
    <row r="72" spans="1:13">
      <c r="A72" s="19">
        <v>41717</v>
      </c>
      <c r="B72" s="17" t="s">
        <v>83</v>
      </c>
      <c r="C72" s="26">
        <v>46.17</v>
      </c>
      <c r="D72" s="26">
        <f>I72</f>
        <v>50</v>
      </c>
      <c r="E72" s="17">
        <v>1</v>
      </c>
      <c r="F72" s="26">
        <v>3.83</v>
      </c>
      <c r="G72" s="26">
        <v>0</v>
      </c>
      <c r="H72" s="26">
        <v>0</v>
      </c>
      <c r="I72" s="26">
        <v>50</v>
      </c>
      <c r="J72" s="26">
        <v>3.98</v>
      </c>
      <c r="K72" s="26">
        <v>53.98</v>
      </c>
      <c r="L72" s="26"/>
      <c r="M72" s="17" t="s">
        <v>84</v>
      </c>
    </row>
    <row r="73" spans="1:13">
      <c r="B73" s="17" t="s">
        <v>103</v>
      </c>
      <c r="C73" s="26">
        <v>1330.54</v>
      </c>
      <c r="D73" s="26"/>
      <c r="E73" s="17">
        <v>26</v>
      </c>
      <c r="F73" s="26">
        <v>99.46</v>
      </c>
      <c r="G73" s="26">
        <v>30</v>
      </c>
      <c r="H73" s="26">
        <v>30</v>
      </c>
      <c r="I73" s="26">
        <v>1460</v>
      </c>
      <c r="J73" s="26">
        <v>103.36</v>
      </c>
      <c r="K73" s="26">
        <v>1593.36</v>
      </c>
      <c r="L73" s="2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New Quickbooks</vt:lpstr>
      <vt:lpstr>Mutual of America</vt:lpstr>
      <vt:lpstr>MoA</vt:lpstr>
      <vt:lpstr>MoA payment details</vt:lpstr>
      <vt:lpstr>Quickbooks</vt:lpstr>
      <vt:lpstr>Havely's sheet</vt:lpstr>
      <vt:lpstr>worksheet</vt:lpstr>
    </vt:vector>
  </TitlesOfParts>
  <Company>The Truth About Nursing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Summers</dc:creator>
  <cp:lastModifiedBy>Sandy Summers</cp:lastModifiedBy>
  <cp:lastPrinted>2016-02-23T19:25:23Z</cp:lastPrinted>
  <dcterms:created xsi:type="dcterms:W3CDTF">2015-04-09T17:59:05Z</dcterms:created>
  <dcterms:modified xsi:type="dcterms:W3CDTF">2016-03-02T17:02:50Z</dcterms:modified>
</cp:coreProperties>
</file>